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.donofrio\Desktop\Performance\Performance 2022\"/>
    </mc:Choice>
  </mc:AlternateContent>
  <bookViews>
    <workbookView xWindow="0" yWindow="0" windowWidth="15480" windowHeight="11640" tabRatio="841" firstSheet="6" activeTab="6"/>
  </bookViews>
  <sheets>
    <sheet name="Personale OK" sheetId="13" state="hidden" r:id="rId1"/>
    <sheet name="Strumenti OK" sheetId="14" state="hidden" r:id="rId2"/>
    <sheet name="Attività OK" sheetId="15" state="hidden" r:id="rId3"/>
    <sheet name="Consumi OK" sheetId="16" state="hidden" r:id="rId4"/>
    <sheet name="obiettivi indicatori OK" sheetId="24" state="hidden" r:id="rId5"/>
    <sheet name="Piano Operativo" sheetId="25" state="hidden" r:id="rId6"/>
    <sheet name="obiettivi indicatori OK " sheetId="26" r:id="rId7"/>
  </sheets>
  <definedNames>
    <definedName name="_xlnm._FilterDatabase" localSheetId="0" hidden="1">'Personale OK'!$B$12:$L$34</definedName>
    <definedName name="_xlnm.Print_Area" localSheetId="2">'Attività OK'!$B$2:$F$187</definedName>
    <definedName name="_xlnm.Print_Area" localSheetId="3">'Consumi OK'!$B$2:$F$69</definedName>
    <definedName name="_xlnm.Print_Area" localSheetId="4">'obiettivi indicatori OK'!$B$2:$R$116</definedName>
    <definedName name="_xlnm.Print_Area" localSheetId="6">'obiettivi indicatori OK '!$B$2:$S$28</definedName>
    <definedName name="_xlnm.Print_Area" localSheetId="0">'Personale OK'!$B$2:$L$37</definedName>
    <definedName name="_xlnm.Print_Area" localSheetId="5">'Piano Operativo'!$B$2:$D$31</definedName>
    <definedName name="_xlnm.Print_Area" localSheetId="1">'Strumenti OK'!$B$2:$I$40</definedName>
  </definedNames>
  <calcPr calcId="152511"/>
</workbook>
</file>

<file path=xl/calcChain.xml><?xml version="1.0" encoding="utf-8"?>
<calcChain xmlns="http://schemas.openxmlformats.org/spreadsheetml/2006/main">
  <c r="E22" i="26" l="1"/>
  <c r="X20" i="26" l="1"/>
  <c r="S20" i="26"/>
  <c r="R20" i="26"/>
  <c r="Q20" i="26"/>
  <c r="X18" i="26"/>
  <c r="S18" i="26"/>
  <c r="R18" i="26"/>
  <c r="Q18" i="26"/>
  <c r="S16" i="26" l="1"/>
  <c r="R16" i="26"/>
  <c r="Q16" i="26"/>
  <c r="S14" i="26"/>
  <c r="R14" i="26"/>
  <c r="Q14" i="26"/>
  <c r="S11" i="26"/>
  <c r="R11" i="26"/>
  <c r="Q11" i="26"/>
  <c r="X28" i="26"/>
  <c r="X27" i="26"/>
  <c r="X26" i="26"/>
  <c r="X24" i="26"/>
  <c r="X23" i="26"/>
  <c r="X22" i="26"/>
  <c r="R22" i="26"/>
  <c r="X17" i="26"/>
  <c r="X16" i="26"/>
  <c r="X15" i="26"/>
  <c r="X14" i="26"/>
  <c r="X13" i="26"/>
  <c r="X11" i="26"/>
  <c r="S6" i="26"/>
  <c r="Q6" i="26"/>
  <c r="W116" i="24"/>
  <c r="W115" i="24"/>
  <c r="W114" i="24"/>
  <c r="W113" i="24"/>
  <c r="W112" i="24"/>
  <c r="W111" i="24"/>
  <c r="W110" i="24"/>
  <c r="W79" i="24"/>
  <c r="W78" i="24"/>
  <c r="W77" i="24"/>
  <c r="W76" i="24"/>
  <c r="W75" i="24"/>
  <c r="W74" i="24"/>
  <c r="W73" i="24"/>
  <c r="W109" i="24"/>
  <c r="E109" i="24"/>
  <c r="W108" i="24"/>
  <c r="H108" i="24"/>
  <c r="W107" i="24"/>
  <c r="R107" i="24"/>
  <c r="Q107" i="24"/>
  <c r="P107" i="24"/>
  <c r="W106" i="24"/>
  <c r="R106" i="24"/>
  <c r="Q106" i="24"/>
  <c r="P106" i="24"/>
  <c r="W105" i="24"/>
  <c r="R105" i="24"/>
  <c r="Q105" i="24"/>
  <c r="Q108" i="24"/>
  <c r="Q109" i="24" s="1"/>
  <c r="P105" i="24"/>
  <c r="W104" i="24"/>
  <c r="W103" i="24"/>
  <c r="H103" i="24"/>
  <c r="W102" i="24"/>
  <c r="R102" i="24"/>
  <c r="Q102" i="24"/>
  <c r="P102" i="24"/>
  <c r="W101" i="24"/>
  <c r="R101" i="24"/>
  <c r="Q101" i="24"/>
  <c r="P101" i="24"/>
  <c r="W100" i="24"/>
  <c r="R100" i="24"/>
  <c r="Q100" i="24"/>
  <c r="Q103" i="24" s="1"/>
  <c r="P100" i="24"/>
  <c r="W99" i="24"/>
  <c r="W98" i="24"/>
  <c r="H98" i="24"/>
  <c r="W97" i="24"/>
  <c r="R97" i="24"/>
  <c r="Q97" i="24"/>
  <c r="P97" i="24"/>
  <c r="W96" i="24"/>
  <c r="R96" i="24"/>
  <c r="Q96" i="24"/>
  <c r="P96" i="24"/>
  <c r="W95" i="24"/>
  <c r="R95" i="24"/>
  <c r="Q95" i="24"/>
  <c r="Q98" i="24" s="1"/>
  <c r="Q99" i="24" s="1"/>
  <c r="P95" i="24"/>
  <c r="W94" i="24"/>
  <c r="W93" i="24"/>
  <c r="H93" i="24"/>
  <c r="W92" i="24"/>
  <c r="R92" i="24"/>
  <c r="Q92" i="24"/>
  <c r="P92" i="24"/>
  <c r="W91" i="24"/>
  <c r="R91" i="24"/>
  <c r="Q91" i="24"/>
  <c r="P91" i="24"/>
  <c r="W90" i="24"/>
  <c r="R90" i="24"/>
  <c r="Q90" i="24"/>
  <c r="Q93" i="24" s="1"/>
  <c r="Q94" i="24" s="1"/>
  <c r="P90" i="24"/>
  <c r="W89" i="24"/>
  <c r="W88" i="24"/>
  <c r="H88" i="24"/>
  <c r="W87" i="24"/>
  <c r="R87" i="24"/>
  <c r="Q87" i="24"/>
  <c r="P87" i="24"/>
  <c r="W86" i="24"/>
  <c r="R86" i="24"/>
  <c r="Q86" i="24"/>
  <c r="Q88" i="24"/>
  <c r="Q89" i="24"/>
  <c r="P86" i="24"/>
  <c r="W72" i="24"/>
  <c r="E72" i="24"/>
  <c r="W71" i="24"/>
  <c r="H71" i="24"/>
  <c r="W70" i="24"/>
  <c r="R70" i="24"/>
  <c r="Q70" i="24"/>
  <c r="P70" i="24"/>
  <c r="W69" i="24"/>
  <c r="R69" i="24"/>
  <c r="Q69" i="24"/>
  <c r="P69" i="24"/>
  <c r="W68" i="24"/>
  <c r="R68" i="24"/>
  <c r="Q68" i="24"/>
  <c r="Q71" i="24" s="1"/>
  <c r="P68" i="24"/>
  <c r="W67" i="24"/>
  <c r="W66" i="24"/>
  <c r="H66" i="24"/>
  <c r="W65" i="24"/>
  <c r="R65" i="24"/>
  <c r="Q65" i="24"/>
  <c r="P65" i="24"/>
  <c r="W64" i="24"/>
  <c r="R64" i="24"/>
  <c r="Q64" i="24"/>
  <c r="P64" i="24"/>
  <c r="W63" i="24"/>
  <c r="R63" i="24"/>
  <c r="Q63" i="24"/>
  <c r="Q66" i="24" s="1"/>
  <c r="Q67" i="24" s="1"/>
  <c r="P63" i="24"/>
  <c r="W62" i="24"/>
  <c r="W61" i="24"/>
  <c r="H61" i="24"/>
  <c r="W60" i="24"/>
  <c r="R60" i="24"/>
  <c r="Q60" i="24"/>
  <c r="P60" i="24"/>
  <c r="W59" i="24"/>
  <c r="R59" i="24"/>
  <c r="Q59" i="24"/>
  <c r="P59" i="24"/>
  <c r="W58" i="24"/>
  <c r="R58" i="24"/>
  <c r="Q58" i="24"/>
  <c r="Q61" i="24"/>
  <c r="Q62" i="24"/>
  <c r="P58" i="24"/>
  <c r="W57" i="24"/>
  <c r="W56" i="24"/>
  <c r="H56" i="24"/>
  <c r="W55" i="24"/>
  <c r="R55" i="24"/>
  <c r="Q55" i="24"/>
  <c r="P55" i="24"/>
  <c r="W54" i="24"/>
  <c r="R54" i="24"/>
  <c r="Q54" i="24"/>
  <c r="P54" i="24"/>
  <c r="W53" i="24"/>
  <c r="R53" i="24"/>
  <c r="Q53" i="24"/>
  <c r="Q56" i="24"/>
  <c r="Q57" i="24"/>
  <c r="P53" i="24"/>
  <c r="W52" i="24"/>
  <c r="W51" i="24"/>
  <c r="H51" i="24"/>
  <c r="W50" i="24"/>
  <c r="R50" i="24"/>
  <c r="Q50" i="24"/>
  <c r="P50" i="24"/>
  <c r="W49" i="24"/>
  <c r="R49" i="24"/>
  <c r="Q49" i="24"/>
  <c r="Q51" i="24"/>
  <c r="Q52" i="24" s="1"/>
  <c r="P49" i="24"/>
  <c r="D6" i="13"/>
  <c r="E7" i="13"/>
  <c r="D7" i="16"/>
  <c r="C6" i="16"/>
  <c r="D7" i="15"/>
  <c r="C6" i="15"/>
  <c r="D7" i="14"/>
  <c r="C6" i="14"/>
  <c r="R6" i="24"/>
  <c r="P6" i="24"/>
  <c r="W44" i="24"/>
  <c r="W43" i="24"/>
  <c r="W42" i="24"/>
  <c r="W41" i="24"/>
  <c r="W40" i="24"/>
  <c r="W39" i="24"/>
  <c r="W38" i="24"/>
  <c r="W37" i="24"/>
  <c r="W36" i="24"/>
  <c r="W35" i="24"/>
  <c r="W34" i="24"/>
  <c r="E34" i="24"/>
  <c r="W33" i="24"/>
  <c r="H33" i="24"/>
  <c r="W32" i="24"/>
  <c r="R32" i="24"/>
  <c r="Q32" i="24"/>
  <c r="P32" i="24"/>
  <c r="W31" i="24"/>
  <c r="R31" i="24"/>
  <c r="Q31" i="24"/>
  <c r="P31" i="24"/>
  <c r="W30" i="24"/>
  <c r="R30" i="24"/>
  <c r="Q30" i="24"/>
  <c r="P30" i="24"/>
  <c r="W29" i="24"/>
  <c r="W28" i="24"/>
  <c r="H28" i="24"/>
  <c r="W27" i="24"/>
  <c r="R27" i="24"/>
  <c r="Q27" i="24"/>
  <c r="P27" i="24"/>
  <c r="W26" i="24"/>
  <c r="R26" i="24"/>
  <c r="Q26" i="24"/>
  <c r="P26" i="24"/>
  <c r="W25" i="24"/>
  <c r="R25" i="24"/>
  <c r="Q25" i="24"/>
  <c r="Q28" i="24"/>
  <c r="Q29" i="24"/>
  <c r="P25" i="24"/>
  <c r="W24" i="24"/>
  <c r="W23" i="24"/>
  <c r="H23" i="24"/>
  <c r="W22" i="24"/>
  <c r="R22" i="24"/>
  <c r="Q22" i="24"/>
  <c r="P22" i="24"/>
  <c r="W21" i="24"/>
  <c r="R21" i="24"/>
  <c r="Q21" i="24"/>
  <c r="P21" i="24"/>
  <c r="W20" i="24"/>
  <c r="R20" i="24"/>
  <c r="Q20" i="24"/>
  <c r="Q23" i="24" s="1"/>
  <c r="Q24" i="24" s="1"/>
  <c r="P20" i="24"/>
  <c r="W19" i="24"/>
  <c r="W18" i="24"/>
  <c r="H18" i="24"/>
  <c r="W17" i="24"/>
  <c r="R17" i="24"/>
  <c r="Q17" i="24"/>
  <c r="P17" i="24"/>
  <c r="W16" i="24"/>
  <c r="R16" i="24"/>
  <c r="Q16" i="24"/>
  <c r="P16" i="24"/>
  <c r="W15" i="24"/>
  <c r="R15" i="24"/>
  <c r="Q15" i="24"/>
  <c r="Q18" i="24"/>
  <c r="Q19" i="24"/>
  <c r="P15" i="24"/>
  <c r="W14" i="24"/>
  <c r="W13" i="24"/>
  <c r="H13" i="24"/>
  <c r="W12" i="24"/>
  <c r="R12" i="24"/>
  <c r="Q12" i="24"/>
  <c r="P12" i="24"/>
  <c r="W11" i="24"/>
  <c r="R11" i="24"/>
  <c r="Q11" i="24"/>
  <c r="Q13" i="24" s="1"/>
  <c r="Q14" i="24" s="1"/>
  <c r="P11" i="24"/>
  <c r="Q33" i="24"/>
  <c r="Q34" i="24"/>
  <c r="R15" i="26" l="1"/>
  <c r="R17" i="26"/>
  <c r="R73" i="24"/>
  <c r="Q72" i="24"/>
  <c r="R36" i="24"/>
  <c r="Q104" i="24"/>
  <c r="R110" i="24"/>
</calcChain>
</file>

<file path=xl/sharedStrings.xml><?xml version="1.0" encoding="utf-8"?>
<sst xmlns="http://schemas.openxmlformats.org/spreadsheetml/2006/main" count="801" uniqueCount="245">
  <si>
    <t>Matricola</t>
  </si>
  <si>
    <t>Nominativo</t>
  </si>
  <si>
    <t>Qualifica</t>
  </si>
  <si>
    <t>Tipo Attività</t>
  </si>
  <si>
    <t>Indicatore</t>
  </si>
  <si>
    <t>Descrizione ObSpecifico</t>
  </si>
  <si>
    <t>Descrizione Indicatore</t>
  </si>
  <si>
    <t>Cod_Ob.</t>
  </si>
  <si>
    <t>Peso %</t>
  </si>
  <si>
    <t>Unità misura</t>
  </si>
  <si>
    <t>Storico</t>
  </si>
  <si>
    <t>Verificato</t>
  </si>
  <si>
    <t>Perf. %</t>
  </si>
  <si>
    <t>%</t>
  </si>
  <si>
    <t>TOTALE Performance (%)</t>
  </si>
  <si>
    <t>Progr.</t>
  </si>
  <si>
    <t>Descrizione della strumentazione</t>
  </si>
  <si>
    <t>Numerosità</t>
  </si>
  <si>
    <t>Livello di efficienza</t>
  </si>
  <si>
    <t>Stima valore economico</t>
  </si>
  <si>
    <t>Efficienza</t>
  </si>
  <si>
    <t>Non rilevabile</t>
  </si>
  <si>
    <t>Fuori uso</t>
  </si>
  <si>
    <t>Obsoleto</t>
  </si>
  <si>
    <t>Adeguata</t>
  </si>
  <si>
    <t>Dati di attività</t>
  </si>
  <si>
    <t>PESO TOTALE OBIETTIVI</t>
  </si>
  <si>
    <t>Eventuali annotazioni:</t>
  </si>
  <si>
    <t>MIGLIORAMENTO DELL'ACCESSIBILITA' DELLE CURE E PRESA IN CARICO</t>
  </si>
  <si>
    <t>MIGLIORAMENTO DELLA QUALITA' DELL'ASSISTENZA ED ESITI DEGLI INTERVENTI</t>
  </si>
  <si>
    <t>OTTIMIZZAZIONE DELLA PRODUTTIVITA' CLINICO ASSISTENZIALE</t>
  </si>
  <si>
    <t>CONTENIMENTO DEI COSTI DIRETTI ED INDIRETTI</t>
  </si>
  <si>
    <t>CONTRIBUTO ALLA RIORGANIZZAZIONE AZIENDALE</t>
  </si>
  <si>
    <t>Dipartimento</t>
  </si>
  <si>
    <t>con PPLL (S/N)</t>
  </si>
  <si>
    <t>UO Endocrinologia</t>
  </si>
  <si>
    <t>UO Gastroenterologia</t>
  </si>
  <si>
    <t>UO Geriatria</t>
  </si>
  <si>
    <t>UO Lungodegenza</t>
  </si>
  <si>
    <t>UO Medicina Interna</t>
  </si>
  <si>
    <t>UO Microbiologia</t>
  </si>
  <si>
    <t>UO Anatomia Patologica Unificata</t>
  </si>
  <si>
    <t>UO Ematologia Oncologica e UTMO (trapianti)</t>
  </si>
  <si>
    <t>UO Oncologia Medica</t>
  </si>
  <si>
    <t>UO Medicina Nucleare</t>
  </si>
  <si>
    <t>UO Cardiologia Cervello</t>
  </si>
  <si>
    <t>UO Cardiologia V.S.</t>
  </si>
  <si>
    <t>UO Chirurgia Toracica</t>
  </si>
  <si>
    <t>UO Chirurgia Vascolare</t>
  </si>
  <si>
    <t xml:space="preserve">UO Oftalmologia </t>
  </si>
  <si>
    <t>UO Otorinolaringoiatria</t>
  </si>
  <si>
    <t>UO Urologia</t>
  </si>
  <si>
    <t>UO Neonatologia UTIN</t>
  </si>
  <si>
    <t>s</t>
  </si>
  <si>
    <t>n</t>
  </si>
  <si>
    <t>Strategie rif. "n"</t>
  </si>
  <si>
    <t>Strategie rif. "S"</t>
  </si>
  <si>
    <t>MIGLIORAMENTO DEI TEMPI DI ATTESA ED ORARIO DI APERTURA</t>
  </si>
  <si>
    <t>MIGLIORAMENTO DELLA QUALITA' ED ACCREDITAMENTO</t>
  </si>
  <si>
    <t>OTTIMIZZAZIONE DELLA PRODUTTIVITA' DIAGNOSTICA / DEI SERVIZI</t>
  </si>
  <si>
    <t>DIP di MEDICINA</t>
  </si>
  <si>
    <t>Dip CHIRURGICO</t>
  </si>
  <si>
    <t>Dip CARDIOVASCULARE</t>
  </si>
  <si>
    <t>Dip EMATO-ONCOLOGICO</t>
  </si>
  <si>
    <t>Dip MATERNO INFANTILE</t>
  </si>
  <si>
    <t>UO Malattie Infettive</t>
  </si>
  <si>
    <t>UO Medicina Fisica Riabilitativa</t>
  </si>
  <si>
    <t>UO Nefrologia e Dialisi</t>
  </si>
  <si>
    <t>UO Ematologia e Malattie Rare Org. Emat.</t>
  </si>
  <si>
    <t>UO Malattie Apparato Respiratorio 2 Pneumologia</t>
  </si>
  <si>
    <t>UO Malattie Apparato Respiratorio 1 Pneumologia</t>
  </si>
  <si>
    <t>UO Chirurgia plastica e Maxillo V.S.</t>
  </si>
  <si>
    <t>UO Chirurgia generale  ed Urgenza V.S.</t>
  </si>
  <si>
    <t>UO Anestesia, Terapia del Dolore V.S.</t>
  </si>
  <si>
    <t>UO Medicina Trasfusionale Cervello</t>
  </si>
  <si>
    <t xml:space="preserve">UO Chirurgia generale  Cervello </t>
  </si>
  <si>
    <t>UO Ortopedia e Traumatologia</t>
  </si>
  <si>
    <t>UO Patologia Clinica V.S. - CERV.</t>
  </si>
  <si>
    <t>UO Medicina Trasfusionale Qualif. Biologica V.S.</t>
  </si>
  <si>
    <t>UO Anestesia e Rianimazione V.S. - CERV</t>
  </si>
  <si>
    <t>UO Odontostomatologia CTO - Odontoiatria CERV</t>
  </si>
  <si>
    <t>Direttore</t>
  </si>
  <si>
    <t>Dr. Piernicola Garofalo</t>
  </si>
  <si>
    <t>Dr. Gennaro D'Amico</t>
  </si>
  <si>
    <t>Dr. Michelangelo Sapienza</t>
  </si>
  <si>
    <t>Dr.ssa Isabella Nardi</t>
  </si>
  <si>
    <t>Dr. Enzo Massimo Farinella</t>
  </si>
  <si>
    <t>Dr. Fabrizio Pane</t>
  </si>
  <si>
    <t>Dr. Tommaso Stampone</t>
  </si>
  <si>
    <t>Dr.ssa Luisa Amico</t>
  </si>
  <si>
    <t>Prof. Enrico Cillari</t>
  </si>
  <si>
    <t>Dr. Aroldo Rizzo</t>
  </si>
  <si>
    <t>Dr. Aurelio Maggio</t>
  </si>
  <si>
    <t>Dr.Francesco Verderame</t>
  </si>
  <si>
    <t>Dr. Raimondo Marcenò</t>
  </si>
  <si>
    <t>Dr. Roberto Gentile</t>
  </si>
  <si>
    <t>Dr. Antonino Moreci</t>
  </si>
  <si>
    <t>Dr. Francesco Enia</t>
  </si>
  <si>
    <t>Dr. Nicola Sanfilippo</t>
  </si>
  <si>
    <t>Dr. Giuseppe Agneta</t>
  </si>
  <si>
    <t>Dr. Maurilio Finocchiaro</t>
  </si>
  <si>
    <t>Dr. Giuseppe Sciarabba</t>
  </si>
  <si>
    <t>Dr. Speciale (FF)</t>
  </si>
  <si>
    <t>Dr. Giuseppe Scalici (Prov. Ref.)</t>
  </si>
  <si>
    <t>Dr. Matteo Tutino</t>
  </si>
  <si>
    <t>Dr. Damiano Mazzarese</t>
  </si>
  <si>
    <t xml:space="preserve">Dr. Maria Lucia </t>
  </si>
  <si>
    <t xml:space="preserve">Dr. Vincenzo Galioto </t>
  </si>
  <si>
    <t>Dr. Antonino Pioppo</t>
  </si>
  <si>
    <t>Dr. Giuseppe Mario Galfano</t>
  </si>
  <si>
    <t>Dr. Calusio Castellano</t>
  </si>
  <si>
    <t>Dr. Giuseppe Vaccarella</t>
  </si>
  <si>
    <t>Dr. Giorgio Sullioti</t>
  </si>
  <si>
    <t>Il Direttore/Resaponsabile del CdR</t>
  </si>
  <si>
    <t>Livello di complessità</t>
  </si>
  <si>
    <t>COMPLEX</t>
  </si>
  <si>
    <t>ALTA</t>
  </si>
  <si>
    <t>MEDIA</t>
  </si>
  <si>
    <t>BASSA</t>
  </si>
  <si>
    <t>Strumentazioni disponibili</t>
  </si>
  <si>
    <t>Personale afferente</t>
  </si>
  <si>
    <t>tipo attività</t>
  </si>
  <si>
    <t>Day Surgery</t>
  </si>
  <si>
    <t>Day Hospital</t>
  </si>
  <si>
    <t>Day Service</t>
  </si>
  <si>
    <t>Ambulatoriale</t>
  </si>
  <si>
    <t>Ricovero ordinario</t>
  </si>
  <si>
    <t>Consulenze</t>
  </si>
  <si>
    <t>Altro</t>
  </si>
  <si>
    <t>Tipologia costo</t>
  </si>
  <si>
    <t>DIRETTO</t>
  </si>
  <si>
    <t>INDIRETTO</t>
  </si>
  <si>
    <t>COMUNE</t>
  </si>
  <si>
    <t>Direttore/Resp:</t>
  </si>
  <si>
    <t>Dati da predisporre in collaborazione con l'Amministrazione</t>
  </si>
  <si>
    <t>x calcolo</t>
  </si>
  <si>
    <t>perf. pesata</t>
  </si>
  <si>
    <t>DISTRETTO DI TERAMO</t>
  </si>
  <si>
    <t>% di assegnazione al Distretto (se diverso da 100%)</t>
  </si>
  <si>
    <t>MIGLIORAMENTO ACCESSIBILITA' AI SERVIZI DELL'AGENZIA</t>
  </si>
  <si>
    <t>MIGLIORAMENTO / ACCREDITAMENTO QUALITA'</t>
  </si>
  <si>
    <t>PIANO OPERATIVO 2014</t>
  </si>
  <si>
    <t>Obiettivo strategico                      di riferimento</t>
  </si>
  <si>
    <t>POTENZIAMENTO/ EFFICIENTAMENTO DEI  PRODOTTI E DEI SERVIZI</t>
  </si>
  <si>
    <t>CONTRIBUTO ALL'ORGANIZZAZIONE DELL'AGENZIA</t>
  </si>
  <si>
    <t>Descrizione</t>
  </si>
  <si>
    <t>Tipoloogia</t>
  </si>
  <si>
    <t>Consumi</t>
  </si>
  <si>
    <t>Dati aggregati</t>
  </si>
  <si>
    <t>Cod. Indic.</t>
  </si>
  <si>
    <t>CONTENIMENTO/ANALISI DEI LIVELLI DI ATTIVITA' E  DEI COSTI</t>
  </si>
  <si>
    <t>1.A</t>
  </si>
  <si>
    <t>1.C</t>
  </si>
  <si>
    <t>2.A</t>
  </si>
  <si>
    <t>2.B</t>
  </si>
  <si>
    <t>2.C</t>
  </si>
  <si>
    <t>3.A</t>
  </si>
  <si>
    <t>3.B</t>
  </si>
  <si>
    <t>3.C</t>
  </si>
  <si>
    <t>4.A</t>
  </si>
  <si>
    <t>4.B</t>
  </si>
  <si>
    <t>4.C</t>
  </si>
  <si>
    <t>5.A</t>
  </si>
  <si>
    <t>5.B</t>
  </si>
  <si>
    <t>5.C</t>
  </si>
  <si>
    <r>
      <t xml:space="preserve">Piano operativo
</t>
    </r>
    <r>
      <rPr>
        <sz val="8"/>
        <color indexed="8"/>
        <rFont val="Calibri"/>
        <family val="2"/>
      </rPr>
      <t>Annotazioni di dettaglio riferite agli obiettivi operativi ed alle loro modalità di perseguimento</t>
    </r>
  </si>
  <si>
    <t>Annotazioni</t>
  </si>
  <si>
    <t>Cod. Obiettivo operativo / indicatore di riferimento</t>
  </si>
  <si>
    <t>-</t>
  </si>
  <si>
    <r>
      <t xml:space="preserve">Atteso </t>
    </r>
    <r>
      <rPr>
        <b/>
        <sz val="8"/>
        <color indexed="8"/>
        <rFont val="Calibri"/>
        <family val="2"/>
      </rPr>
      <t>(100%)</t>
    </r>
  </si>
  <si>
    <r>
      <t xml:space="preserve">Minimo </t>
    </r>
    <r>
      <rPr>
        <b/>
        <sz val="8"/>
        <color indexed="8"/>
        <rFont val="Calibri"/>
        <family val="2"/>
      </rPr>
      <t>(0%)</t>
    </r>
  </si>
  <si>
    <t>n. report</t>
  </si>
  <si>
    <t>n. report mensili sul costo del personale trasmessi.</t>
  </si>
  <si>
    <t>Tempi di presentazione  del Piano dei costi.</t>
  </si>
  <si>
    <t>% di assegnazione alla UO (se diversa dal 100%) / P.T.</t>
  </si>
  <si>
    <t>Personale Dirigente e del Comparto</t>
  </si>
  <si>
    <t>% ambiti gestiti in materia di trasparenza tra quelli previsti</t>
  </si>
  <si>
    <t>gg.di ritardo dalla data di presentazione prevista</t>
  </si>
  <si>
    <t>gg</t>
  </si>
  <si>
    <t>% di voci di costo monitorate al 31.12.14.</t>
  </si>
  <si>
    <t xml:space="preserve">Implementazione funzioni di Co.An. e CdG, attivando una reportistica mensile sul costo del personale, revisionando il Piano dei costi entro il 30.11 ed attivando la rilevazione dei consumi.  </t>
  </si>
  <si>
    <t>gg di ritardo dal 30.11</t>
  </si>
  <si>
    <t>Unità Operative in Staff alla Direzione generale</t>
  </si>
  <si>
    <t>Controllo di gestione e Performance</t>
  </si>
  <si>
    <t>Resp:</t>
  </si>
  <si>
    <t>Dott. Ernesto D'Onofrio</t>
  </si>
  <si>
    <t>Coordinamento e Gestione Sistemi Informatici</t>
  </si>
  <si>
    <t>Ing. Marco De Berardis</t>
  </si>
  <si>
    <t>Verifica Qualità delle Prestazioni e Sistema di Gestione Integrato GSI</t>
  </si>
  <si>
    <t>Dott. Massimo Giusti</t>
  </si>
  <si>
    <t>Schede di budget  -  Piani Operativi</t>
  </si>
  <si>
    <t>n.</t>
  </si>
  <si>
    <t>N. distretti con attivazione in rete comunicativa al 31.12.</t>
  </si>
  <si>
    <t>- Allineamento ai principi della trasparenza in merito ai seguenti ambiti:
  ● relazione sulla performance 2013;
  ● resoconto premi individuali 2013.
- produzione di una proposta sull'efficientamento dell'organizzazione, delle attività e delle risorse dell'Agenzia (entro 31.12).</t>
  </si>
  <si>
    <t xml:space="preserve">n. ambiti tempestivamente aggiornati sul web (entro 7 giorni dalla trasmissione delle informazioni all'ufficio)/n. ambiti trasmessi all'ufficio per la pubblicazione </t>
  </si>
  <si>
    <t>Produzione di una proposta sull'efficientamento dell'organizzazione, delle attività e delle risorse dell'Agenzia (entro 31.12).</t>
  </si>
  <si>
    <t>- Puntuale aggiornamento dei contenuti del portale web dell'Agenzia in relazione agli adempimenti in tema di trasparenza.</t>
  </si>
  <si>
    <t>Contenimento dei tempi di intervento per la fornitura, manutenzione e/o sostituzione in ambito hardware e software.</t>
  </si>
  <si>
    <t>N. medio di giorni lavorativi che intercorrono fra la data dell'intervento e quella di richiesta/segnalazione.</t>
  </si>
  <si>
    <t>Analisi dei dati LIMS di interesse informativo nei confronti dei singoli distretti, con attivazione di relativa reportistica mensile a partire dallo 01.12.2014.</t>
  </si>
  <si>
    <t>- Attivazione a regime del sistema rete videoconferenze e comunicazione interna nei distretti.
- produzione di una proposta sull'efficientamento dell'organizzazione, delle attività e delle risorse dell'Agenzia (vd. analisi ottimizzazione sistema di gestione LIMS) (entro 31.12).</t>
  </si>
  <si>
    <t>gg.di ritardo dalla data di presentazione prevista per la proposta.</t>
  </si>
  <si>
    <t>n. GG di ritardo dalla data di attivazione prevista per la reportistica.</t>
  </si>
  <si>
    <t>GG</t>
  </si>
  <si>
    <t>ambiti analizzati / ambiti esaminati</t>
  </si>
  <si>
    <t>gg. di ritado dalla data di presentazione prevista</t>
  </si>
  <si>
    <t xml:space="preserve">Studio del Modello organizzativo per avvio fase di certificazione norma OHSAS 18001  (Sistema di Gestione per la Sicurezza) - presentazione dell'organiganigramma generale e degli organigrammi di ditretto/area e descrizione delle attività e responsabilità individuali (entro il 31.12);                                                                                                                                            - Istruzione Operativa: Modalità di consegna, conservazione, identificazione, accettazione dei campioni.                                                                                                                  </t>
  </si>
  <si>
    <t>Verifica qualità delle prestazioni agenziali: invio attraverso mail del Questionario di soddisfazione sulle attività svolte da ARTA ai clienti/utenti istituzionali.</t>
  </si>
  <si>
    <t>nn° di questionari inviati</t>
  </si>
  <si>
    <t>nn°</t>
  </si>
  <si>
    <t>Studio comparato dei tempi tecnici e della complessità delle analisi (attività di laboratorio e rilievi sul campo) - presentazione del modello descrittivo  (entro il 31.12).</t>
  </si>
  <si>
    <t>nn° di questionari di ritorno</t>
  </si>
  <si>
    <t>gg. di ritardo dalla data di presentazione prevista</t>
  </si>
  <si>
    <t>n. di procedure codificate</t>
  </si>
  <si>
    <t>Avvio fase di studio comparato sui costi dei laboratori di analisi- presentazione del modello descrittivo  (entro il 31.12).</t>
  </si>
  <si>
    <t>n.d.</t>
  </si>
  <si>
    <t>GG di Ritardo</t>
  </si>
  <si>
    <t>n.d</t>
  </si>
  <si>
    <t>Schede di budget  -  Piano Operativo</t>
  </si>
  <si>
    <t>GG di ritardo</t>
  </si>
  <si>
    <t>PIANO OPERATIVO 2022</t>
  </si>
  <si>
    <t>La semplificazione normativa e la revisione della macchina regionale</t>
  </si>
  <si>
    <t>Articolazione Obiettivo e target</t>
  </si>
  <si>
    <t>Stato attuazione al</t>
  </si>
  <si>
    <t>Realizzazione degli obiettivi contenuti nel PTPCT 2022-2024</t>
  </si>
  <si>
    <t>Secondo le scadenze del PTPCT</t>
  </si>
  <si>
    <t>Implementazione software e formazione del personale</t>
  </si>
  <si>
    <t>L'ambiente curato e tutelato</t>
  </si>
  <si>
    <t>Attivazione laboratorio multisito ARTA</t>
  </si>
  <si>
    <t>Dott.ssa Luciana Di Croce</t>
  </si>
  <si>
    <t>Audit interno verifica di conformità alla norma UNI EN ISO IEC 17025:2018</t>
  </si>
  <si>
    <t>Visita ispettiva ACCREDIA, con  emissione Rapporto sintetico e Piano gestione rilievi</t>
  </si>
  <si>
    <t>Riaccreditamento dei Laboratori di prova: rilascio Certificato di accreditamento con elenco pove accreditate</t>
  </si>
  <si>
    <t>Attivazione e utilizzo software (entro il 31.12.22)</t>
  </si>
  <si>
    <t>Attivazione e utilizzo software nella provincia di Teramo</t>
  </si>
  <si>
    <t>Progetto di Citizen Science: applicazione dell'App "Nose Abruzzo" per individuare e caratterizzare i miasmi da parte dei cittadini.</t>
  </si>
  <si>
    <t>Conferenza ambientale regionale</t>
  </si>
  <si>
    <t>Definizione attività a carattere oneroso in ambito di siti contaminati, controlli impianti di depurazione, emissioni in atmosfera, derivazioni e pareri tecnici</t>
  </si>
  <si>
    <t>Individuazione attività a carattere oneroso di competenza</t>
  </si>
  <si>
    <t>Definizione attività di competenza a carattere oneroso in ambito di siti contaminati, controlli impianti di depurazione, emissioni in atmosfera, derivazioni e pareri tecnici (entro il 31.10.22)</t>
  </si>
  <si>
    <t>Presentazione lavori distrettuali peculiari (entro il 15.03.22)</t>
  </si>
  <si>
    <t>Presentazione lavori distrettuali peculiari</t>
  </si>
  <si>
    <t>Indicatore di risultato</t>
  </si>
  <si>
    <t>Attuazione completa delle misure previste nel piano nei termini stabiliti  (entro il 31.12.22)</t>
  </si>
  <si>
    <t>Riaccreditamento dei laboratori di prova (entro il 31.12.22)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</si>
</sst>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75" x14ac:knownFonts="1"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4"/>
      <color indexed="8"/>
      <name val="Calibri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9"/>
      <name val="Calibri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b/>
      <sz val="16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indexed="8"/>
      <name val="Calibri"/>
      <family val="2"/>
    </font>
    <font>
      <b/>
      <sz val="8"/>
      <color indexed="8"/>
      <name val="Calibri"/>
      <family val="2"/>
    </font>
    <font>
      <b/>
      <sz val="12"/>
      <name val="Calibri"/>
      <family val="2"/>
    </font>
    <font>
      <i/>
      <sz val="8"/>
      <color indexed="8"/>
      <name val="Calibri"/>
      <family val="2"/>
    </font>
    <font>
      <b/>
      <i/>
      <sz val="8"/>
      <name val="Calibri"/>
      <family val="2"/>
    </font>
    <font>
      <b/>
      <sz val="14"/>
      <name val="Calibri"/>
      <family val="2"/>
    </font>
    <font>
      <sz val="8"/>
      <color indexed="23"/>
      <name val="Calibri"/>
      <family val="2"/>
    </font>
    <font>
      <b/>
      <sz val="10"/>
      <color indexed="23"/>
      <name val="Calibri"/>
      <family val="2"/>
    </font>
    <font>
      <sz val="10"/>
      <color indexed="23"/>
      <name val="Calibri"/>
      <family val="2"/>
    </font>
    <font>
      <sz val="9"/>
      <color indexed="30"/>
      <name val="Calibri"/>
      <family val="2"/>
    </font>
    <font>
      <sz val="18"/>
      <color indexed="9"/>
      <name val="Calibri"/>
      <family val="2"/>
    </font>
    <font>
      <sz val="8"/>
      <color indexed="18"/>
      <name val="Calibri"/>
      <family val="2"/>
    </font>
    <font>
      <sz val="8"/>
      <color indexed="10"/>
      <name val="Calibri"/>
      <family val="2"/>
    </font>
    <font>
      <sz val="7"/>
      <color indexed="23"/>
      <name val="Calibri"/>
      <family val="2"/>
    </font>
    <font>
      <sz val="8"/>
      <color indexed="23"/>
      <name val="Calibri"/>
      <family val="2"/>
    </font>
    <font>
      <sz val="11"/>
      <color indexed="10"/>
      <name val="Calibri"/>
      <family val="2"/>
    </font>
    <font>
      <b/>
      <sz val="14"/>
      <color indexed="62"/>
      <name val="Calibri"/>
      <family val="2"/>
    </font>
    <font>
      <b/>
      <sz val="16"/>
      <color indexed="8"/>
      <name val="Calibri"/>
      <family val="2"/>
    </font>
    <font>
      <sz val="9"/>
      <color indexed="18"/>
      <name val="Calibri"/>
      <family val="2"/>
    </font>
    <font>
      <b/>
      <sz val="10"/>
      <color indexed="60"/>
      <name val="Calibri"/>
      <family val="2"/>
    </font>
    <font>
      <b/>
      <sz val="9"/>
      <color indexed="10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i/>
      <sz val="8"/>
      <color indexed="10"/>
      <name val="Calibri"/>
      <family val="2"/>
    </font>
    <font>
      <sz val="10"/>
      <color indexed="23"/>
      <name val="Calibri"/>
      <family val="2"/>
    </font>
    <font>
      <sz val="18"/>
      <color indexed="9"/>
      <name val="Calibri"/>
      <family val="2"/>
    </font>
    <font>
      <b/>
      <sz val="9"/>
      <name val="Calibri"/>
      <family val="2"/>
    </font>
    <font>
      <b/>
      <sz val="8"/>
      <color indexed="23"/>
      <name val="Calibri"/>
      <family val="2"/>
    </font>
    <font>
      <b/>
      <sz val="11"/>
      <color indexed="63"/>
      <name val="Calibri"/>
      <family val="2"/>
    </font>
    <font>
      <sz val="7"/>
      <name val="Calibri"/>
      <family val="2"/>
    </font>
    <font>
      <sz val="7"/>
      <color indexed="8"/>
      <name val="Calibri"/>
      <family val="2"/>
    </font>
    <font>
      <sz val="10"/>
      <color indexed="9"/>
      <name val="Calibri"/>
      <family val="2"/>
    </font>
    <font>
      <b/>
      <sz val="8"/>
      <color indexed="9"/>
      <name val="Calibri"/>
      <family val="2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i/>
      <sz val="8"/>
      <color indexed="9"/>
      <name val="Calibri"/>
      <family val="2"/>
    </font>
    <font>
      <b/>
      <sz val="14"/>
      <color indexed="9"/>
      <name val="Calibri"/>
      <family val="2"/>
    </font>
    <font>
      <b/>
      <sz val="12"/>
      <color indexed="9"/>
      <name val="Calibri"/>
      <family val="2"/>
    </font>
    <font>
      <sz val="11"/>
      <color indexed="9"/>
      <name val="Calibri"/>
      <family val="2"/>
    </font>
    <font>
      <sz val="10"/>
      <color indexed="23"/>
      <name val="Calibri"/>
      <family val="2"/>
    </font>
    <font>
      <sz val="9"/>
      <color indexed="40"/>
      <name val="Calibri"/>
      <family val="2"/>
    </font>
    <font>
      <sz val="8"/>
      <color indexed="40"/>
      <name val="Calibri"/>
      <family val="2"/>
    </font>
    <font>
      <sz val="10"/>
      <color indexed="40"/>
      <name val="Calibri"/>
      <family val="2"/>
    </font>
    <font>
      <b/>
      <sz val="10"/>
      <color indexed="40"/>
      <name val="Calibri"/>
      <family val="2"/>
    </font>
    <font>
      <b/>
      <sz val="8"/>
      <color indexed="40"/>
      <name val="Calibri"/>
      <family val="2"/>
    </font>
    <font>
      <sz val="12"/>
      <color indexed="8"/>
      <name val="Calibri"/>
      <family val="2"/>
    </font>
    <font>
      <sz val="12"/>
      <color indexed="18"/>
      <name val="Calibri"/>
      <family val="2"/>
    </font>
    <font>
      <sz val="12"/>
      <name val="Calibri"/>
      <family val="2"/>
      <scheme val="minor"/>
    </font>
    <font>
      <sz val="12"/>
      <color indexed="23"/>
      <name val="Calibri"/>
      <family val="2"/>
    </font>
    <font>
      <sz val="12"/>
      <name val="Calibri"/>
      <family val="2"/>
    </font>
    <font>
      <b/>
      <sz val="12"/>
      <color indexed="23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9"/>
        <bgColor indexed="0"/>
      </patternFill>
    </fill>
    <fill>
      <patternFill patternType="solid">
        <fgColor indexed="44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9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55"/>
      </left>
      <right/>
      <top style="thin">
        <color indexed="9"/>
      </top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 style="thin">
        <color indexed="55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55"/>
      </right>
      <top style="thin">
        <color indexed="9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medium">
        <color indexed="64"/>
      </bottom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hair">
        <color indexed="55"/>
      </left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55"/>
      </bottom>
      <diagonal/>
    </border>
    <border>
      <left/>
      <right style="hair">
        <color indexed="64"/>
      </right>
      <top/>
      <bottom/>
      <diagonal/>
    </border>
    <border>
      <left style="hair">
        <color indexed="55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hair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55"/>
      </left>
      <right/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/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/>
      <diagonal/>
    </border>
    <border>
      <left/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/>
      <top style="medium">
        <color indexed="64"/>
      </top>
      <bottom style="thin">
        <color indexed="55"/>
      </bottom>
      <diagonal/>
    </border>
    <border>
      <left/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/>
      <top/>
      <bottom/>
      <diagonal/>
    </border>
    <border>
      <left/>
      <right style="medium">
        <color indexed="55"/>
      </right>
      <top/>
      <bottom style="thin">
        <color indexed="55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50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0" xfId="0" applyFill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top" wrapText="1"/>
      <protection locked="0"/>
    </xf>
    <xf numFmtId="0" fontId="16" fillId="0" borderId="7" xfId="0" applyFont="1" applyBorder="1" applyAlignment="1" applyProtection="1">
      <alignment horizontal="left" vertical="center" wrapText="1"/>
      <protection locked="0"/>
    </xf>
    <xf numFmtId="0" fontId="14" fillId="3" borderId="9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14" fillId="0" borderId="0" xfId="0" applyFont="1" applyFill="1"/>
    <xf numFmtId="0" fontId="1" fillId="0" borderId="1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4" borderId="10" xfId="1" applyFont="1" applyFill="1" applyBorder="1" applyAlignment="1">
      <alignment vertical="center"/>
    </xf>
    <xf numFmtId="0" fontId="1" fillId="0" borderId="11" xfId="1" applyFont="1" applyFill="1" applyBorder="1" applyAlignment="1">
      <alignment vertical="center"/>
    </xf>
    <xf numFmtId="0" fontId="1" fillId="4" borderId="0" xfId="1" applyFont="1" applyFill="1" applyBorder="1" applyAlignment="1">
      <alignment vertical="center"/>
    </xf>
    <xf numFmtId="0" fontId="6" fillId="0" borderId="0" xfId="0" applyFont="1" applyBorder="1"/>
    <xf numFmtId="0" fontId="23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33" fillId="6" borderId="0" xfId="0" applyFont="1" applyFill="1"/>
    <xf numFmtId="0" fontId="0" fillId="6" borderId="0" xfId="0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0" fontId="0" fillId="6" borderId="0" xfId="0" applyFill="1" applyAlignment="1"/>
    <xf numFmtId="0" fontId="26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Protection="1"/>
    <xf numFmtId="0" fontId="0" fillId="2" borderId="0" xfId="0" applyFill="1" applyBorder="1" applyProtection="1"/>
    <xf numFmtId="0" fontId="0" fillId="0" borderId="0" xfId="0" applyProtection="1"/>
    <xf numFmtId="0" fontId="14" fillId="0" borderId="0" xfId="0" applyFont="1" applyProtection="1"/>
    <xf numFmtId="0" fontId="0" fillId="2" borderId="0" xfId="0" applyFill="1" applyProtection="1"/>
    <xf numFmtId="0" fontId="14" fillId="2" borderId="0" xfId="0" applyFont="1" applyFill="1" applyProtection="1"/>
    <xf numFmtId="0" fontId="17" fillId="2" borderId="0" xfId="0" applyFont="1" applyFill="1" applyProtection="1"/>
    <xf numFmtId="0" fontId="30" fillId="0" borderId="7" xfId="0" applyFont="1" applyBorder="1" applyAlignment="1" applyProtection="1">
      <alignment horizontal="center" vertical="center" wrapText="1"/>
    </xf>
    <xf numFmtId="0" fontId="30" fillId="0" borderId="8" xfId="0" applyFont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30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0" fillId="3" borderId="0" xfId="0" applyFill="1" applyBorder="1" applyProtection="1"/>
    <xf numFmtId="0" fontId="14" fillId="0" borderId="0" xfId="0" applyFont="1" applyBorder="1" applyAlignment="1">
      <alignment vertical="top" wrapText="1"/>
    </xf>
    <xf numFmtId="0" fontId="18" fillId="0" borderId="15" xfId="0" applyFont="1" applyFill="1" applyBorder="1" applyAlignment="1">
      <alignment horizontal="right" vertical="center" wrapText="1"/>
    </xf>
    <xf numFmtId="0" fontId="16" fillId="6" borderId="0" xfId="0" applyFont="1" applyFill="1"/>
    <xf numFmtId="0" fontId="35" fillId="0" borderId="11" xfId="0" applyFont="1" applyBorder="1"/>
    <xf numFmtId="0" fontId="35" fillId="0" borderId="16" xfId="0" applyFont="1" applyBorder="1"/>
    <xf numFmtId="0" fontId="36" fillId="6" borderId="16" xfId="0" applyFont="1" applyFill="1" applyBorder="1"/>
    <xf numFmtId="0" fontId="36" fillId="0" borderId="16" xfId="0" applyFont="1" applyBorder="1"/>
    <xf numFmtId="0" fontId="35" fillId="6" borderId="16" xfId="0" applyFont="1" applyFill="1" applyBorder="1"/>
    <xf numFmtId="0" fontId="35" fillId="2" borderId="0" xfId="0" applyFont="1" applyFill="1" applyBorder="1"/>
    <xf numFmtId="0" fontId="36" fillId="2" borderId="0" xfId="0" applyFont="1" applyFill="1" applyBorder="1"/>
    <xf numFmtId="0" fontId="16" fillId="2" borderId="0" xfId="0" applyFont="1" applyFill="1" applyBorder="1"/>
    <xf numFmtId="0" fontId="0" fillId="0" borderId="17" xfId="0" applyBorder="1" applyAlignment="1">
      <alignment vertical="top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8" fillId="0" borderId="15" xfId="0" applyFont="1" applyFill="1" applyBorder="1" applyAlignment="1">
      <alignment vertical="center" wrapText="1"/>
    </xf>
    <xf numFmtId="164" fontId="16" fillId="0" borderId="8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/>
    <xf numFmtId="0" fontId="0" fillId="0" borderId="0" xfId="0" applyBorder="1" applyAlignment="1" applyProtection="1"/>
    <xf numFmtId="0" fontId="0" fillId="0" borderId="3" xfId="0" applyBorder="1" applyAlignment="1" applyProtection="1"/>
    <xf numFmtId="0" fontId="37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vertical="center"/>
    </xf>
    <xf numFmtId="0" fontId="14" fillId="3" borderId="9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39" fillId="2" borderId="0" xfId="0" applyFont="1" applyFill="1" applyProtection="1"/>
    <xf numFmtId="0" fontId="39" fillId="2" borderId="0" xfId="0" quotePrefix="1" applyFont="1" applyFill="1" applyProtection="1"/>
    <xf numFmtId="0" fontId="21" fillId="0" borderId="0" xfId="0" applyFont="1" applyBorder="1" applyAlignment="1" applyProtection="1">
      <alignment vertical="center"/>
    </xf>
    <xf numFmtId="0" fontId="21" fillId="0" borderId="3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3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0" fillId="0" borderId="0" xfId="0" applyFill="1" applyProtection="1"/>
    <xf numFmtId="0" fontId="14" fillId="0" borderId="0" xfId="0" applyFont="1" applyFill="1" applyProtection="1"/>
    <xf numFmtId="0" fontId="14" fillId="3" borderId="9" xfId="0" applyFont="1" applyFill="1" applyBorder="1" applyAlignment="1" applyProtection="1">
      <alignment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27" fillId="2" borderId="0" xfId="0" applyFont="1" applyFill="1" applyBorder="1" applyAlignment="1" applyProtection="1">
      <alignment vertical="center"/>
    </xf>
    <xf numFmtId="0" fontId="27" fillId="2" borderId="0" xfId="0" applyFont="1" applyFill="1" applyAlignment="1" applyProtection="1">
      <alignment vertical="center"/>
    </xf>
    <xf numFmtId="0" fontId="28" fillId="2" borderId="0" xfId="0" applyFont="1" applyFill="1" applyAlignment="1" applyProtection="1">
      <alignment vertical="center"/>
    </xf>
    <xf numFmtId="0" fontId="38" fillId="0" borderId="2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1" fillId="0" borderId="2" xfId="0" applyFont="1" applyBorder="1" applyAlignment="1" applyProtection="1">
      <alignment vertical="center"/>
    </xf>
    <xf numFmtId="0" fontId="29" fillId="0" borderId="2" xfId="0" applyFont="1" applyBorder="1" applyAlignment="1" applyProtection="1">
      <alignment vertical="center"/>
    </xf>
    <xf numFmtId="0" fontId="15" fillId="0" borderId="2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 wrapText="1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40" fillId="0" borderId="3" xfId="0" applyFont="1" applyBorder="1" applyAlignment="1" applyProtection="1">
      <alignment vertical="center"/>
    </xf>
    <xf numFmtId="0" fontId="3" fillId="3" borderId="12" xfId="0" applyFont="1" applyFill="1" applyBorder="1" applyAlignment="1">
      <alignment horizontal="center" vertical="center" wrapText="1"/>
    </xf>
    <xf numFmtId="9" fontId="12" fillId="0" borderId="20" xfId="4" applyFont="1" applyFill="1" applyBorder="1" applyAlignment="1">
      <alignment horizontal="center" vertical="center" wrapText="1"/>
    </xf>
    <xf numFmtId="9" fontId="19" fillId="0" borderId="10" xfId="4" applyFont="1" applyFill="1" applyBorder="1" applyAlignment="1">
      <alignment horizontal="center" vertical="center"/>
    </xf>
    <xf numFmtId="9" fontId="19" fillId="0" borderId="11" xfId="4" applyFont="1" applyFill="1" applyBorder="1" applyAlignment="1">
      <alignment horizontal="center" vertical="center"/>
    </xf>
    <xf numFmtId="9" fontId="0" fillId="0" borderId="0" xfId="4" applyFont="1" applyBorder="1"/>
    <xf numFmtId="9" fontId="0" fillId="0" borderId="0" xfId="4" applyFont="1"/>
    <xf numFmtId="3" fontId="16" fillId="0" borderId="7" xfId="0" applyNumberFormat="1" applyFont="1" applyBorder="1" applyAlignment="1" applyProtection="1">
      <alignment horizontal="center" vertical="top" wrapText="1"/>
      <protection locked="0"/>
    </xf>
    <xf numFmtId="3" fontId="16" fillId="0" borderId="7" xfId="5" applyNumberFormat="1" applyFont="1" applyBorder="1" applyAlignment="1" applyProtection="1">
      <alignment horizontal="center" vertical="top" wrapText="1"/>
      <protection locked="0"/>
    </xf>
    <xf numFmtId="9" fontId="16" fillId="0" borderId="8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4" fillId="3" borderId="12" xfId="0" applyFont="1" applyFill="1" applyBorder="1" applyAlignment="1">
      <alignment horizontal="center" vertical="center" wrapText="1"/>
    </xf>
    <xf numFmtId="0" fontId="14" fillId="0" borderId="21" xfId="2" applyFont="1" applyFill="1" applyBorder="1" applyAlignment="1" applyProtection="1">
      <alignment vertical="center" wrapText="1"/>
      <protection locked="0"/>
    </xf>
    <xf numFmtId="0" fontId="12" fillId="0" borderId="22" xfId="2" applyFont="1" applyFill="1" applyBorder="1" applyAlignment="1">
      <alignment vertical="center" wrapText="1"/>
    </xf>
    <xf numFmtId="0" fontId="12" fillId="0" borderId="23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2" applyFont="1" applyFill="1" applyBorder="1" applyAlignment="1" applyProtection="1">
      <alignment vertical="center" wrapText="1"/>
      <protection locked="0"/>
    </xf>
    <xf numFmtId="9" fontId="45" fillId="7" borderId="24" xfId="4" applyFont="1" applyFill="1" applyBorder="1" applyAlignment="1">
      <alignment horizontal="center" vertical="center" wrapText="1"/>
    </xf>
    <xf numFmtId="0" fontId="7" fillId="0" borderId="0" xfId="0" applyFont="1"/>
    <xf numFmtId="0" fontId="1" fillId="4" borderId="10" xfId="2" applyFont="1" applyFill="1" applyBorder="1" applyAlignment="1">
      <alignment vertical="center"/>
    </xf>
    <xf numFmtId="0" fontId="31" fillId="4" borderId="10" xfId="2" applyFont="1" applyFill="1" applyBorder="1" applyAlignment="1">
      <alignment vertical="center"/>
    </xf>
    <xf numFmtId="0" fontId="20" fillId="4" borderId="10" xfId="2" applyFont="1" applyFill="1" applyBorder="1" applyAlignment="1">
      <alignment vertical="center"/>
    </xf>
    <xf numFmtId="0" fontId="19" fillId="0" borderId="10" xfId="2" applyFont="1" applyFill="1" applyBorder="1" applyAlignment="1">
      <alignment vertical="center"/>
    </xf>
    <xf numFmtId="0" fontId="19" fillId="0" borderId="15" xfId="2" applyFont="1" applyFill="1" applyBorder="1" applyAlignment="1">
      <alignment vertical="center"/>
    </xf>
    <xf numFmtId="0" fontId="19" fillId="0" borderId="10" xfId="2" applyNumberFormat="1" applyFont="1" applyFill="1" applyBorder="1" applyAlignment="1" applyProtection="1">
      <alignment horizontal="center" vertical="center"/>
      <protection locked="0"/>
    </xf>
    <xf numFmtId="0" fontId="19" fillId="0" borderId="15" xfId="2" applyFont="1" applyFill="1" applyBorder="1" applyAlignment="1" applyProtection="1">
      <alignment vertical="center"/>
      <protection locked="0"/>
    </xf>
    <xf numFmtId="9" fontId="46" fillId="7" borderId="10" xfId="4" applyFont="1" applyFill="1" applyBorder="1" applyAlignment="1">
      <alignment horizontal="center" vertical="center"/>
    </xf>
    <xf numFmtId="9" fontId="47" fillId="7" borderId="10" xfId="4" applyFont="1" applyFill="1" applyBorder="1" applyAlignment="1">
      <alignment horizontal="center" vertical="center"/>
    </xf>
    <xf numFmtId="0" fontId="1" fillId="4" borderId="11" xfId="2" applyFont="1" applyFill="1" applyBorder="1" applyAlignment="1">
      <alignment vertical="center"/>
    </xf>
    <xf numFmtId="0" fontId="31" fillId="4" borderId="0" xfId="2" applyFont="1" applyFill="1" applyBorder="1" applyAlignment="1">
      <alignment vertical="center"/>
    </xf>
    <xf numFmtId="9" fontId="32" fillId="0" borderId="11" xfId="2" applyNumberFormat="1" applyFont="1" applyFill="1" applyBorder="1" applyAlignment="1">
      <alignment horizontal="center" vertical="center"/>
    </xf>
    <xf numFmtId="0" fontId="19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7" borderId="11" xfId="4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vertical="center"/>
    </xf>
    <xf numFmtId="0" fontId="31" fillId="0" borderId="10" xfId="2" applyFont="1" applyFill="1" applyBorder="1" applyAlignment="1">
      <alignment vertical="center"/>
    </xf>
    <xf numFmtId="0" fontId="20" fillId="0" borderId="10" xfId="2" applyFont="1" applyFill="1" applyBorder="1" applyAlignment="1">
      <alignment vertical="center"/>
    </xf>
    <xf numFmtId="0" fontId="1" fillId="0" borderId="0" xfId="2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0" fontId="20" fillId="0" borderId="11" xfId="2" applyFont="1" applyFill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9" fillId="0" borderId="25" xfId="2" applyFont="1" applyFill="1" applyBorder="1" applyAlignment="1">
      <alignment vertical="center"/>
    </xf>
    <xf numFmtId="0" fontId="19" fillId="0" borderId="10" xfId="2" applyNumberFormat="1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 wrapText="1"/>
    </xf>
    <xf numFmtId="9" fontId="48" fillId="4" borderId="0" xfId="2" applyNumberFormat="1" applyFont="1" applyFill="1" applyBorder="1" applyAlignment="1">
      <alignment horizontal="center" vertical="center"/>
    </xf>
    <xf numFmtId="0" fontId="0" fillId="7" borderId="0" xfId="0" applyFill="1" applyBorder="1"/>
    <xf numFmtId="9" fontId="46" fillId="7" borderId="0" xfId="4" applyFont="1" applyFill="1" applyBorder="1" applyAlignment="1">
      <alignment horizontal="center" vertical="center"/>
    </xf>
    <xf numFmtId="0" fontId="0" fillId="7" borderId="0" xfId="0" applyFill="1"/>
    <xf numFmtId="0" fontId="12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22" fillId="7" borderId="0" xfId="2" applyFont="1" applyFill="1" applyBorder="1" applyAlignment="1">
      <alignment horizontal="center" vertical="center" wrapText="1"/>
    </xf>
    <xf numFmtId="9" fontId="10" fillId="8" borderId="1" xfId="4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49" fillId="0" borderId="0" xfId="0" applyFont="1" applyFill="1" applyAlignment="1">
      <alignment horizontal="center" vertical="center"/>
    </xf>
    <xf numFmtId="0" fontId="18" fillId="0" borderId="15" xfId="0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>
      <alignment horizontal="right" vertical="center"/>
    </xf>
    <xf numFmtId="0" fontId="50" fillId="0" borderId="0" xfId="0" applyFont="1" applyBorder="1" applyAlignment="1">
      <alignment horizontal="left" vertical="center"/>
    </xf>
    <xf numFmtId="0" fontId="30" fillId="0" borderId="2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Alignment="1" applyProtection="1">
      <alignment horizontal="left"/>
    </xf>
    <xf numFmtId="0" fontId="14" fillId="2" borderId="0" xfId="0" applyFont="1" applyFill="1" applyAlignment="1" applyProtection="1">
      <alignment horizontal="left"/>
    </xf>
    <xf numFmtId="3" fontId="16" fillId="0" borderId="7" xfId="0" applyNumberFormat="1" applyFont="1" applyBorder="1" applyAlignment="1" applyProtection="1">
      <alignment horizontal="right" vertical="center" wrapText="1"/>
      <protection locked="0"/>
    </xf>
    <xf numFmtId="3" fontId="16" fillId="0" borderId="7" xfId="5" applyNumberFormat="1" applyFont="1" applyBorder="1" applyAlignment="1" applyProtection="1">
      <alignment horizontal="righ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3" fontId="16" fillId="0" borderId="17" xfId="0" applyNumberFormat="1" applyFont="1" applyBorder="1" applyAlignment="1" applyProtection="1">
      <alignment horizontal="center" vertical="center" wrapText="1"/>
      <protection locked="0"/>
    </xf>
    <xf numFmtId="3" fontId="16" fillId="0" borderId="17" xfId="5" applyNumberFormat="1" applyFont="1" applyBorder="1" applyAlignment="1" applyProtection="1">
      <alignment horizontal="center" vertical="center" wrapText="1"/>
      <protection locked="0"/>
    </xf>
    <xf numFmtId="0" fontId="14" fillId="2" borderId="0" xfId="0" applyFont="1" applyFill="1" applyBorder="1" applyProtection="1"/>
    <xf numFmtId="0" fontId="16" fillId="0" borderId="5" xfId="0" applyFont="1" applyBorder="1" applyAlignment="1" applyProtection="1">
      <alignment horizontal="left" vertical="top" wrapText="1"/>
      <protection locked="0"/>
    </xf>
    <xf numFmtId="3" fontId="16" fillId="0" borderId="5" xfId="0" applyNumberFormat="1" applyFont="1" applyBorder="1" applyAlignment="1" applyProtection="1">
      <alignment horizontal="center" vertical="top" wrapText="1"/>
      <protection locked="0"/>
    </xf>
    <xf numFmtId="3" fontId="16" fillId="0" borderId="5" xfId="5" applyNumberFormat="1" applyFont="1" applyBorder="1" applyAlignment="1" applyProtection="1">
      <alignment horizontal="center" vertical="top" wrapText="1"/>
      <protection locked="0"/>
    </xf>
    <xf numFmtId="0" fontId="24" fillId="3" borderId="13" xfId="0" applyFont="1" applyFill="1" applyBorder="1" applyAlignment="1" applyProtection="1">
      <alignment horizontal="left" vertical="center" wrapText="1"/>
    </xf>
    <xf numFmtId="0" fontId="14" fillId="0" borderId="0" xfId="0" applyFont="1" applyBorder="1" applyProtection="1"/>
    <xf numFmtId="0" fontId="16" fillId="0" borderId="7" xfId="0" applyFont="1" applyBorder="1" applyAlignment="1" applyProtection="1">
      <alignment horizontal="center" vertical="center" wrapText="1"/>
    </xf>
    <xf numFmtId="0" fontId="30" fillId="0" borderId="30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6" fillId="0" borderId="30" xfId="0" applyFont="1" applyBorder="1" applyAlignment="1" applyProtection="1">
      <alignment horizontal="center" vertical="center" wrapText="1"/>
    </xf>
    <xf numFmtId="0" fontId="16" fillId="0" borderId="27" xfId="0" applyFont="1" applyBorder="1" applyAlignment="1" applyProtection="1">
      <alignment horizontal="center" vertical="center" wrapText="1"/>
    </xf>
    <xf numFmtId="0" fontId="30" fillId="0" borderId="31" xfId="0" applyFont="1" applyBorder="1" applyAlignment="1" applyProtection="1">
      <alignment horizontal="center" vertical="center" wrapText="1"/>
    </xf>
    <xf numFmtId="0" fontId="16" fillId="0" borderId="31" xfId="0" applyFont="1" applyBorder="1" applyAlignment="1" applyProtection="1">
      <alignment horizontal="center" vertical="center" wrapText="1"/>
    </xf>
    <xf numFmtId="0" fontId="30" fillId="0" borderId="32" xfId="0" applyFont="1" applyBorder="1" applyAlignment="1" applyProtection="1">
      <alignment horizontal="center" vertical="center" wrapText="1"/>
    </xf>
    <xf numFmtId="0" fontId="16" fillId="0" borderId="32" xfId="0" applyFont="1" applyBorder="1" applyAlignment="1" applyProtection="1">
      <alignment horizontal="center" vertical="center" wrapText="1"/>
    </xf>
    <xf numFmtId="0" fontId="30" fillId="0" borderId="33" xfId="0" applyFont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left" vertical="center" wrapText="1"/>
    </xf>
    <xf numFmtId="0" fontId="16" fillId="0" borderId="30" xfId="0" applyFont="1" applyBorder="1" applyAlignment="1" applyProtection="1">
      <alignment horizontal="left" vertical="center" wrapText="1"/>
    </xf>
    <xf numFmtId="0" fontId="16" fillId="0" borderId="31" xfId="0" applyFont="1" applyBorder="1" applyAlignment="1" applyProtection="1">
      <alignment horizontal="left" vertical="center" wrapText="1"/>
    </xf>
    <xf numFmtId="0" fontId="16" fillId="0" borderId="32" xfId="0" applyFont="1" applyBorder="1" applyAlignment="1" applyProtection="1">
      <alignment horizontal="left" vertical="center" wrapText="1"/>
    </xf>
    <xf numFmtId="0" fontId="16" fillId="0" borderId="27" xfId="0" applyFont="1" applyBorder="1" applyAlignment="1" applyProtection="1">
      <alignment horizontal="left" vertical="center" wrapText="1"/>
    </xf>
    <xf numFmtId="0" fontId="16" fillId="0" borderId="33" xfId="0" applyFont="1" applyBorder="1" applyAlignment="1" applyProtection="1">
      <alignment horizontal="left" vertical="center" wrapText="1"/>
    </xf>
    <xf numFmtId="3" fontId="16" fillId="0" borderId="7" xfId="0" applyNumberFormat="1" applyFont="1" applyBorder="1" applyAlignment="1" applyProtection="1">
      <alignment horizontal="center" vertical="center" wrapText="1"/>
    </xf>
    <xf numFmtId="3" fontId="16" fillId="0" borderId="30" xfId="0" applyNumberFormat="1" applyFont="1" applyBorder="1" applyAlignment="1" applyProtection="1">
      <alignment horizontal="center" vertical="center" wrapText="1"/>
    </xf>
    <xf numFmtId="3" fontId="16" fillId="0" borderId="32" xfId="0" applyNumberFormat="1" applyFont="1" applyBorder="1" applyAlignment="1" applyProtection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" fillId="4" borderId="10" xfId="2" applyFont="1" applyFill="1" applyBorder="1" applyAlignment="1">
      <alignment horizontal="left" vertical="center"/>
    </xf>
    <xf numFmtId="0" fontId="1" fillId="4" borderId="0" xfId="2" applyFont="1" applyFill="1" applyBorder="1" applyAlignment="1">
      <alignment horizontal="left" vertical="center"/>
    </xf>
    <xf numFmtId="0" fontId="1" fillId="0" borderId="1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1" fillId="0" borderId="11" xfId="2" applyFont="1" applyFill="1" applyBorder="1" applyAlignment="1">
      <alignment horizontal="left" vertical="center"/>
    </xf>
    <xf numFmtId="0" fontId="51" fillId="4" borderId="10" xfId="2" applyFont="1" applyFill="1" applyBorder="1" applyAlignment="1">
      <alignment vertical="center"/>
    </xf>
    <xf numFmtId="0" fontId="51" fillId="0" borderId="10" xfId="2" applyFont="1" applyFill="1" applyBorder="1" applyAlignment="1">
      <alignment vertical="center"/>
    </xf>
    <xf numFmtId="0" fontId="51" fillId="0" borderId="11" xfId="2" applyFont="1" applyFill="1" applyBorder="1" applyAlignment="1">
      <alignment vertical="center"/>
    </xf>
    <xf numFmtId="0" fontId="51" fillId="0" borderId="0" xfId="2" applyFont="1" applyFill="1" applyBorder="1" applyAlignment="1">
      <alignment vertical="center"/>
    </xf>
    <xf numFmtId="0" fontId="20" fillId="9" borderId="23" xfId="2" applyFont="1" applyFill="1" applyBorder="1" applyAlignment="1">
      <alignment horizontal="center" vertical="center" wrapText="1"/>
    </xf>
    <xf numFmtId="0" fontId="52" fillId="0" borderId="7" xfId="0" applyFont="1" applyBorder="1" applyAlignment="1" applyProtection="1">
      <alignment horizontal="center" vertical="center" wrapText="1"/>
    </xf>
    <xf numFmtId="0" fontId="16" fillId="0" borderId="21" xfId="2" applyFont="1" applyFill="1" applyBorder="1" applyAlignment="1" applyProtection="1">
      <alignment vertical="center" wrapText="1"/>
      <protection locked="0"/>
    </xf>
    <xf numFmtId="0" fontId="21" fillId="0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20" xfId="2" applyFont="1" applyFill="1" applyBorder="1" applyAlignment="1" applyProtection="1">
      <alignment horizontal="center" vertical="center" wrapText="1"/>
      <protection locked="0"/>
    </xf>
    <xf numFmtId="9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8" fillId="0" borderId="21" xfId="4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30" fillId="0" borderId="29" xfId="0" applyFont="1" applyBorder="1" applyAlignment="1" applyProtection="1">
      <alignment horizontal="center" vertical="center" wrapText="1"/>
    </xf>
    <xf numFmtId="0" fontId="53" fillId="0" borderId="8" xfId="0" applyFont="1" applyBorder="1" applyAlignment="1" applyProtection="1">
      <alignment horizontal="center" vertical="center" wrapText="1"/>
      <protection locked="0"/>
    </xf>
    <xf numFmtId="0" fontId="30" fillId="0" borderId="34" xfId="0" applyFont="1" applyBorder="1" applyAlignment="1" applyProtection="1">
      <alignment horizontal="center" vertical="center" wrapText="1"/>
    </xf>
    <xf numFmtId="0" fontId="53" fillId="0" borderId="7" xfId="0" applyFont="1" applyBorder="1" applyAlignment="1" applyProtection="1">
      <alignment horizontal="center" vertical="center" wrapText="1"/>
      <protection locked="0"/>
    </xf>
    <xf numFmtId="0" fontId="16" fillId="0" borderId="20" xfId="2" applyFont="1" applyFill="1" applyBorder="1" applyAlignment="1" applyProtection="1">
      <alignment horizontal="center" vertical="center" wrapText="1"/>
      <protection locked="0"/>
    </xf>
    <xf numFmtId="0" fontId="51" fillId="4" borderId="0" xfId="2" applyFont="1" applyFill="1" applyBorder="1" applyAlignment="1">
      <alignment vertical="center"/>
    </xf>
    <xf numFmtId="0" fontId="20" fillId="4" borderId="0" xfId="2" applyFont="1" applyFill="1" applyBorder="1" applyAlignment="1">
      <alignment vertical="center"/>
    </xf>
    <xf numFmtId="9" fontId="32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19" fillId="0" borderId="0" xfId="2" applyNumberFormat="1" applyFont="1" applyFill="1" applyBorder="1" applyAlignment="1" applyProtection="1">
      <alignment horizontal="center" vertical="center"/>
      <protection locked="0"/>
    </xf>
    <xf numFmtId="0" fontId="19" fillId="0" borderId="25" xfId="2" applyFont="1" applyFill="1" applyBorder="1" applyAlignment="1" applyProtection="1">
      <alignment vertical="center"/>
      <protection locked="0"/>
    </xf>
    <xf numFmtId="9" fontId="19" fillId="0" borderId="0" xfId="4" applyFont="1" applyFill="1" applyBorder="1" applyAlignment="1">
      <alignment horizontal="center" vertical="center"/>
    </xf>
    <xf numFmtId="0" fontId="19" fillId="0" borderId="14" xfId="2" applyFont="1" applyFill="1" applyBorder="1" applyAlignment="1">
      <alignment vertical="center"/>
    </xf>
    <xf numFmtId="0" fontId="19" fillId="0" borderId="14" xfId="2" applyFont="1" applyFill="1" applyBorder="1" applyAlignment="1" applyProtection="1">
      <alignment vertical="center"/>
      <protection locked="0"/>
    </xf>
    <xf numFmtId="0" fontId="19" fillId="0" borderId="0" xfId="2" applyFont="1" applyFill="1" applyBorder="1" applyAlignment="1">
      <alignment vertical="center"/>
    </xf>
    <xf numFmtId="0" fontId="19" fillId="0" borderId="0" xfId="2" applyFont="1" applyFill="1" applyBorder="1" applyAlignment="1" applyProtection="1">
      <alignment vertical="center"/>
      <protection locked="0"/>
    </xf>
    <xf numFmtId="0" fontId="55" fillId="0" borderId="0" xfId="2" applyFont="1" applyFill="1" applyBorder="1" applyAlignment="1">
      <alignment vertical="center" wrapText="1"/>
    </xf>
    <xf numFmtId="0" fontId="55" fillId="0" borderId="0" xfId="2" applyFont="1" applyFill="1" applyBorder="1" applyAlignment="1" applyProtection="1">
      <alignment vertical="center" wrapText="1"/>
      <protection locked="0"/>
    </xf>
    <xf numFmtId="0" fontId="58" fillId="0" borderId="0" xfId="1" applyFont="1" applyFill="1" applyBorder="1" applyAlignment="1">
      <alignment vertical="center"/>
    </xf>
    <xf numFmtId="0" fontId="57" fillId="0" borderId="0" xfId="2" applyFont="1" applyFill="1" applyBorder="1" applyAlignment="1">
      <alignment vertical="center"/>
    </xf>
    <xf numFmtId="0" fontId="56" fillId="0" borderId="0" xfId="2" applyFont="1" applyFill="1" applyBorder="1" applyAlignment="1">
      <alignment vertical="center"/>
    </xf>
    <xf numFmtId="0" fontId="57" fillId="0" borderId="0" xfId="2" applyNumberFormat="1" applyFont="1" applyFill="1" applyBorder="1" applyAlignment="1" applyProtection="1">
      <alignment horizontal="center" vertical="center"/>
      <protection locked="0"/>
    </xf>
    <xf numFmtId="0" fontId="57" fillId="0" borderId="0" xfId="2" applyFont="1" applyFill="1" applyBorder="1" applyAlignment="1" applyProtection="1">
      <alignment vertical="center"/>
      <protection locked="0"/>
    </xf>
    <xf numFmtId="9" fontId="57" fillId="0" borderId="0" xfId="4" applyFont="1" applyFill="1" applyBorder="1" applyAlignment="1">
      <alignment horizontal="center" vertical="center"/>
    </xf>
    <xf numFmtId="9" fontId="59" fillId="0" borderId="0" xfId="4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vertical="center" wrapText="1"/>
    </xf>
    <xf numFmtId="0" fontId="57" fillId="10" borderId="12" xfId="0" applyFont="1" applyFill="1" applyBorder="1" applyAlignment="1">
      <alignment horizontal="left" vertical="center" wrapText="1"/>
    </xf>
    <xf numFmtId="0" fontId="57" fillId="10" borderId="15" xfId="0" applyFont="1" applyFill="1" applyBorder="1" applyAlignment="1">
      <alignment horizontal="center" vertical="center" wrapText="1"/>
    </xf>
    <xf numFmtId="0" fontId="61" fillId="10" borderId="15" xfId="0" applyFont="1" applyFill="1" applyBorder="1" applyAlignment="1" applyProtection="1">
      <alignment vertical="center" wrapText="1"/>
      <protection locked="0"/>
    </xf>
    <xf numFmtId="0" fontId="49" fillId="10" borderId="15" xfId="0" applyFont="1" applyFill="1" applyBorder="1" applyAlignment="1">
      <alignment horizontal="center" vertical="center"/>
    </xf>
    <xf numFmtId="0" fontId="62" fillId="10" borderId="15" xfId="0" applyFont="1" applyFill="1" applyBorder="1"/>
    <xf numFmtId="0" fontId="62" fillId="10" borderId="9" xfId="0" applyFont="1" applyFill="1" applyBorder="1"/>
    <xf numFmtId="0" fontId="18" fillId="0" borderId="14" xfId="0" applyFont="1" applyFill="1" applyBorder="1" applyAlignment="1">
      <alignment horizontal="left" vertical="center" wrapText="1"/>
    </xf>
    <xf numFmtId="0" fontId="21" fillId="0" borderId="22" xfId="2" applyFont="1" applyFill="1" applyBorder="1" applyAlignment="1">
      <alignment vertical="center" wrapText="1"/>
    </xf>
    <xf numFmtId="0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Border="1"/>
    <xf numFmtId="1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1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32" fillId="11" borderId="10" xfId="2" applyNumberFormat="1" applyFont="1" applyFill="1" applyBorder="1" applyAlignment="1">
      <alignment horizontal="center" vertical="center"/>
    </xf>
    <xf numFmtId="9" fontId="48" fillId="11" borderId="0" xfId="2" applyNumberFormat="1" applyFont="1" applyFill="1" applyBorder="1" applyAlignment="1">
      <alignment horizontal="center" vertical="center"/>
    </xf>
    <xf numFmtId="9" fontId="63" fillId="0" borderId="21" xfId="4" applyFont="1" applyFill="1" applyBorder="1" applyAlignment="1" applyProtection="1">
      <alignment horizontal="center" vertical="center" wrapText="1"/>
      <protection locked="0"/>
    </xf>
    <xf numFmtId="0" fontId="16" fillId="6" borderId="21" xfId="2" applyFont="1" applyFill="1" applyBorder="1" applyAlignment="1" applyProtection="1">
      <alignment vertical="center" wrapText="1"/>
      <protection locked="0"/>
    </xf>
    <xf numFmtId="9" fontId="63" fillId="6" borderId="21" xfId="4" applyFont="1" applyFill="1" applyBorder="1" applyAlignment="1" applyProtection="1">
      <alignment horizontal="center" vertical="center" wrapText="1"/>
      <protection locked="0"/>
    </xf>
    <xf numFmtId="0" fontId="14" fillId="6" borderId="20" xfId="2" applyFont="1" applyFill="1" applyBorder="1" applyAlignment="1" applyProtection="1">
      <alignment horizontal="center" vertical="center" wrapText="1"/>
      <protection locked="0"/>
    </xf>
    <xf numFmtId="0" fontId="55" fillId="6" borderId="0" xfId="2" applyFont="1" applyFill="1" applyBorder="1" applyAlignment="1">
      <alignment vertical="center" wrapText="1"/>
    </xf>
    <xf numFmtId="0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9" fontId="24" fillId="6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16" fillId="6" borderId="20" xfId="2" applyFont="1" applyFill="1" applyBorder="1" applyAlignment="1" applyProtection="1">
      <alignment horizontal="center" vertical="center" wrapText="1"/>
      <protection locked="0"/>
    </xf>
    <xf numFmtId="0" fontId="12" fillId="6" borderId="22" xfId="2" applyFont="1" applyFill="1" applyBorder="1" applyAlignment="1">
      <alignment vertical="center" wrapText="1"/>
    </xf>
    <xf numFmtId="0" fontId="21" fillId="6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65" fillId="0" borderId="21" xfId="2" applyFont="1" applyFill="1" applyBorder="1" applyAlignment="1" applyProtection="1">
      <alignment vertical="center" wrapText="1"/>
      <protection locked="0"/>
    </xf>
    <xf numFmtId="9" fontId="66" fillId="0" borderId="21" xfId="4" applyFont="1" applyFill="1" applyBorder="1" applyAlignment="1" applyProtection="1">
      <alignment horizontal="center" vertical="center" wrapText="1"/>
      <protection locked="0"/>
    </xf>
    <xf numFmtId="0" fontId="65" fillId="0" borderId="20" xfId="2" applyFont="1" applyFill="1" applyBorder="1" applyAlignment="1" applyProtection="1">
      <alignment horizontal="center" vertical="center" wrapText="1"/>
      <protection locked="0"/>
    </xf>
    <xf numFmtId="0" fontId="66" fillId="0" borderId="22" xfId="2" applyFont="1" applyFill="1" applyBorder="1" applyAlignment="1">
      <alignment vertical="center" wrapText="1"/>
    </xf>
    <xf numFmtId="0" fontId="66" fillId="0" borderId="23" xfId="2" applyNumberFormat="1" applyFont="1" applyFill="1" applyBorder="1" applyAlignment="1" applyProtection="1">
      <alignment horizontal="center" vertical="center" wrapText="1"/>
      <protection locked="0"/>
    </xf>
    <xf numFmtId="9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2" applyFont="1" applyFill="1" applyBorder="1" applyAlignment="1">
      <alignment vertical="center" wrapText="1"/>
    </xf>
    <xf numFmtId="0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8" fillId="0" borderId="0" xfId="2" applyFont="1" applyFill="1" applyBorder="1" applyAlignment="1">
      <alignment vertical="center"/>
    </xf>
    <xf numFmtId="9" fontId="66" fillId="11" borderId="10" xfId="2" applyNumberFormat="1" applyFont="1" applyFill="1" applyBorder="1" applyAlignment="1">
      <alignment horizontal="center" vertical="center"/>
    </xf>
    <xf numFmtId="0" fontId="67" fillId="0" borderId="0" xfId="2" applyFont="1" applyFill="1" applyBorder="1" applyAlignment="1">
      <alignment vertical="center"/>
    </xf>
    <xf numFmtId="0" fontId="67" fillId="0" borderId="0" xfId="2" applyNumberFormat="1" applyFont="1" applyFill="1" applyBorder="1" applyAlignment="1" applyProtection="1">
      <alignment horizontal="center" vertical="center"/>
      <protection locked="0"/>
    </xf>
    <xf numFmtId="0" fontId="68" fillId="0" borderId="11" xfId="2" applyFont="1" applyFill="1" applyBorder="1" applyAlignment="1">
      <alignment vertical="center"/>
    </xf>
    <xf numFmtId="9" fontId="66" fillId="0" borderId="11" xfId="2" applyNumberFormat="1" applyFont="1" applyFill="1" applyBorder="1" applyAlignment="1">
      <alignment horizontal="center" vertical="center"/>
    </xf>
    <xf numFmtId="0" fontId="67" fillId="0" borderId="14" xfId="2" applyFont="1" applyFill="1" applyBorder="1" applyAlignment="1">
      <alignment vertical="center"/>
    </xf>
    <xf numFmtId="0" fontId="67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0" borderId="0" xfId="4" applyFont="1" applyFill="1" applyBorder="1" applyAlignment="1">
      <alignment horizontal="center" vertical="center"/>
    </xf>
    <xf numFmtId="9" fontId="47" fillId="0" borderId="0" xfId="4" applyFont="1" applyFill="1" applyBorder="1" applyAlignment="1">
      <alignment horizontal="center" vertical="center"/>
    </xf>
    <xf numFmtId="0" fontId="55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21" xfId="4" applyFont="1" applyFill="1" applyBorder="1" applyAlignment="1">
      <alignment horizontal="center" vertical="center" wrapText="1"/>
    </xf>
    <xf numFmtId="9" fontId="55" fillId="0" borderId="20" xfId="4" applyFont="1" applyFill="1" applyBorder="1" applyAlignment="1">
      <alignment horizontal="center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56" fillId="0" borderId="0" xfId="2" applyFont="1" applyFill="1" applyBorder="1" applyAlignment="1">
      <alignment horizontal="left" vertical="center"/>
    </xf>
    <xf numFmtId="0" fontId="57" fillId="0" borderId="0" xfId="2" applyFont="1" applyFill="1" applyBorder="1" applyAlignment="1">
      <alignment horizontal="left" vertical="center"/>
    </xf>
    <xf numFmtId="1" fontId="18" fillId="0" borderId="69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75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69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66" xfId="4" applyFont="1" applyFill="1" applyBorder="1" applyAlignment="1">
      <alignment horizontal="center" vertical="center" wrapText="1"/>
    </xf>
    <xf numFmtId="0" fontId="21" fillId="0" borderId="75" xfId="2" applyNumberFormat="1" applyFont="1" applyFill="1" applyBorder="1" applyAlignment="1" applyProtection="1">
      <alignment vertical="center" wrapText="1"/>
      <protection locked="0"/>
    </xf>
    <xf numFmtId="1" fontId="18" fillId="0" borderId="69" xfId="2" applyNumberFormat="1" applyFont="1" applyFill="1" applyBorder="1" applyAlignment="1" applyProtection="1">
      <alignment vertical="center" wrapText="1"/>
      <protection locked="0"/>
    </xf>
    <xf numFmtId="0" fontId="12" fillId="0" borderId="69" xfId="2" applyNumberFormat="1" applyFont="1" applyFill="1" applyBorder="1" applyAlignment="1" applyProtection="1">
      <alignment vertical="center" wrapText="1"/>
      <protection locked="0"/>
    </xf>
    <xf numFmtId="9" fontId="12" fillId="0" borderId="66" xfId="4" applyFont="1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57" fillId="0" borderId="0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2" fillId="0" borderId="77" xfId="2" applyFont="1" applyFill="1" applyBorder="1" applyAlignment="1">
      <alignment vertical="center" wrapText="1"/>
    </xf>
    <xf numFmtId="0" fontId="12" fillId="0" borderId="25" xfId="2" applyFont="1" applyFill="1" applyBorder="1" applyAlignment="1" applyProtection="1">
      <alignment vertical="center" wrapText="1"/>
      <protection locked="0"/>
    </xf>
    <xf numFmtId="9" fontId="45" fillId="7" borderId="78" xfId="4" applyFont="1" applyFill="1" applyBorder="1" applyAlignment="1">
      <alignment horizontal="center" vertical="center" wrapText="1"/>
    </xf>
    <xf numFmtId="0" fontId="21" fillId="0" borderId="39" xfId="2" applyNumberFormat="1" applyFont="1" applyFill="1" applyBorder="1" applyAlignment="1" applyProtection="1">
      <alignment vertical="center" wrapText="1"/>
      <protection locked="0"/>
    </xf>
    <xf numFmtId="1" fontId="18" fillId="0" borderId="39" xfId="2" applyNumberFormat="1" applyFont="1" applyFill="1" applyBorder="1" applyAlignment="1" applyProtection="1">
      <alignment vertical="center" wrapText="1"/>
      <protection locked="0"/>
    </xf>
    <xf numFmtId="0" fontId="12" fillId="0" borderId="39" xfId="2" applyFont="1" applyFill="1" applyBorder="1" applyAlignment="1" applyProtection="1">
      <alignment vertical="center" wrapText="1"/>
      <protection locked="0"/>
    </xf>
    <xf numFmtId="0" fontId="12" fillId="0" borderId="39" xfId="2" applyNumberFormat="1" applyFont="1" applyFill="1" applyBorder="1" applyAlignment="1" applyProtection="1">
      <alignment vertical="center" wrapText="1"/>
      <protection locked="0"/>
    </xf>
    <xf numFmtId="9" fontId="45" fillId="7" borderId="39" xfId="4" applyFont="1" applyFill="1" applyBorder="1" applyAlignment="1">
      <alignment horizontal="center" vertical="center" wrapText="1"/>
    </xf>
    <xf numFmtId="9" fontId="12" fillId="0" borderId="39" xfId="4" applyFont="1" applyFill="1" applyBorder="1" applyAlignment="1">
      <alignment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right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70" fillId="3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horizontal="left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61" fillId="4" borderId="0" xfId="2" applyFont="1" applyFill="1" applyBorder="1" applyAlignment="1">
      <alignment horizontal="left" vertical="center"/>
    </xf>
    <xf numFmtId="0" fontId="61" fillId="0" borderId="0" xfId="1" applyFont="1" applyFill="1" applyBorder="1" applyAlignment="1">
      <alignment vertical="center"/>
    </xf>
    <xf numFmtId="0" fontId="74" fillId="0" borderId="0" xfId="2" applyFont="1" applyFill="1" applyBorder="1" applyAlignment="1">
      <alignment vertical="center"/>
    </xf>
    <xf numFmtId="0" fontId="74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horizontal="center" vertical="center"/>
    </xf>
    <xf numFmtId="9" fontId="72" fillId="11" borderId="0" xfId="2" applyNumberFormat="1" applyFont="1" applyFill="1" applyBorder="1" applyAlignment="1">
      <alignment horizontal="center" vertical="center"/>
    </xf>
    <xf numFmtId="0" fontId="61" fillId="9" borderId="40" xfId="2" applyFont="1" applyFill="1" applyBorder="1" applyAlignment="1">
      <alignment horizontal="center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61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vertical="center"/>
    </xf>
    <xf numFmtId="9" fontId="72" fillId="0" borderId="0" xfId="2" applyNumberFormat="1" applyFont="1" applyFill="1" applyBorder="1" applyAlignment="1">
      <alignment horizontal="center" vertical="center"/>
    </xf>
    <xf numFmtId="0" fontId="26" fillId="0" borderId="39" xfId="2" applyFont="1" applyFill="1" applyBorder="1" applyAlignment="1">
      <alignment horizontal="left" vertical="center" wrapText="1"/>
    </xf>
    <xf numFmtId="0" fontId="72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/>
    </xf>
    <xf numFmtId="0" fontId="69" fillId="0" borderId="0" xfId="0" applyFont="1"/>
    <xf numFmtId="0" fontId="26" fillId="0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vertical="center" wrapText="1"/>
    </xf>
    <xf numFmtId="0" fontId="61" fillId="9" borderId="39" xfId="2" applyFont="1" applyFill="1" applyBorder="1" applyAlignment="1">
      <alignment horizontal="center" vertical="center" wrapText="1"/>
    </xf>
    <xf numFmtId="0" fontId="12" fillId="0" borderId="76" xfId="2" applyFont="1" applyFill="1" applyBorder="1" applyAlignment="1">
      <alignment vertical="center" wrapText="1"/>
    </xf>
    <xf numFmtId="14" fontId="13" fillId="3" borderId="49" xfId="0" applyNumberFormat="1" applyFont="1" applyFill="1" applyBorder="1" applyAlignment="1">
      <alignment horizontal="center" vertical="center" wrapText="1"/>
    </xf>
    <xf numFmtId="0" fontId="26" fillId="0" borderId="0" xfId="2" applyFont="1" applyFill="1" applyBorder="1" applyAlignment="1">
      <alignment vertical="center" wrapText="1"/>
    </xf>
    <xf numFmtId="0" fontId="61" fillId="4" borderId="0" xfId="2" applyFont="1" applyFill="1" applyBorder="1" applyAlignment="1">
      <alignment vertical="center"/>
    </xf>
    <xf numFmtId="9" fontId="32" fillId="11" borderId="0" xfId="2" applyNumberFormat="1" applyFont="1" applyFill="1" applyBorder="1" applyAlignment="1">
      <alignment horizontal="center" vertical="center"/>
    </xf>
    <xf numFmtId="9" fontId="47" fillId="7" borderId="0" xfId="4" applyFont="1" applyFill="1" applyBorder="1" applyAlignment="1">
      <alignment horizontal="center" vertical="center"/>
    </xf>
    <xf numFmtId="0" fontId="3" fillId="3" borderId="0" xfId="2" applyFont="1" applyFill="1" applyBorder="1" applyAlignment="1">
      <alignment horizontal="left" vertical="center" wrapText="1"/>
    </xf>
    <xf numFmtId="0" fontId="54" fillId="0" borderId="43" xfId="3" applyFont="1" applyFill="1" applyBorder="1" applyAlignment="1">
      <alignment wrapText="1"/>
    </xf>
    <xf numFmtId="0" fontId="54" fillId="0" borderId="44" xfId="3" applyFont="1" applyFill="1" applyBorder="1" applyAlignment="1">
      <alignment wrapText="1"/>
    </xf>
    <xf numFmtId="0" fontId="54" fillId="0" borderId="45" xfId="3" applyFont="1" applyFill="1" applyBorder="1" applyAlignment="1">
      <alignment wrapText="1"/>
    </xf>
    <xf numFmtId="9" fontId="15" fillId="0" borderId="7" xfId="4" applyFont="1" applyBorder="1" applyAlignment="1" applyProtection="1">
      <alignment horizontal="center" vertical="center" wrapText="1"/>
      <protection locked="0"/>
    </xf>
    <xf numFmtId="9" fontId="15" fillId="0" borderId="19" xfId="4" applyFont="1" applyBorder="1" applyAlignment="1" applyProtection="1">
      <alignment horizontal="center" vertical="center" wrapText="1"/>
      <protection locked="0"/>
    </xf>
    <xf numFmtId="9" fontId="15" fillId="0" borderId="8" xfId="4" applyFont="1" applyBorder="1" applyAlignment="1" applyProtection="1">
      <alignment horizontal="center" vertical="center" wrapText="1"/>
      <protection locked="0"/>
    </xf>
    <xf numFmtId="9" fontId="15" fillId="0" borderId="18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left" vertical="center"/>
    </xf>
    <xf numFmtId="0" fontId="43" fillId="0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36" xfId="0" applyFont="1" applyFill="1" applyBorder="1" applyAlignment="1" applyProtection="1">
      <alignment horizontal="center" vertical="center" wrapText="1"/>
    </xf>
    <xf numFmtId="0" fontId="3" fillId="3" borderId="35" xfId="0" applyFont="1" applyFill="1" applyBorder="1" applyAlignment="1" applyProtection="1">
      <alignment horizontal="center" vertical="center" wrapText="1"/>
    </xf>
    <xf numFmtId="0" fontId="53" fillId="0" borderId="18" xfId="0" applyFont="1" applyBorder="1" applyAlignment="1" applyProtection="1">
      <alignment horizontal="left" vertical="center" wrapText="1"/>
      <protection locked="0"/>
    </xf>
    <xf numFmtId="0" fontId="53" fillId="0" borderId="41" xfId="0" applyFont="1" applyBorder="1" applyAlignment="1" applyProtection="1">
      <alignment horizontal="left" vertical="center" wrapText="1"/>
      <protection locked="0"/>
    </xf>
    <xf numFmtId="0" fontId="53" fillId="0" borderId="29" xfId="0" applyFont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 applyProtection="1">
      <alignment horizontal="center" vertical="center"/>
    </xf>
    <xf numFmtId="0" fontId="41" fillId="3" borderId="46" xfId="0" applyFont="1" applyFill="1" applyBorder="1" applyAlignment="1" applyProtection="1">
      <alignment horizontal="center" vertical="center"/>
    </xf>
    <xf numFmtId="0" fontId="41" fillId="3" borderId="47" xfId="0" applyFont="1" applyFill="1" applyBorder="1" applyAlignment="1" applyProtection="1">
      <alignment horizontal="center" vertical="center"/>
    </xf>
    <xf numFmtId="0" fontId="41" fillId="3" borderId="48" xfId="0" applyFont="1" applyFill="1" applyBorder="1" applyAlignment="1" applyProtection="1">
      <alignment horizontal="center" vertical="center"/>
    </xf>
    <xf numFmtId="0" fontId="41" fillId="3" borderId="49" xfId="0" applyFont="1" applyFill="1" applyBorder="1" applyAlignment="1" applyProtection="1">
      <alignment horizontal="center" vertical="center"/>
    </xf>
    <xf numFmtId="0" fontId="41" fillId="3" borderId="50" xfId="0" applyFont="1" applyFill="1" applyBorder="1" applyAlignment="1" applyProtection="1">
      <alignment horizontal="center" vertical="center"/>
    </xf>
    <xf numFmtId="0" fontId="10" fillId="12" borderId="0" xfId="0" applyFont="1" applyFill="1" applyBorder="1" applyAlignment="1" applyProtection="1">
      <alignment horizontal="center" vertical="center"/>
    </xf>
    <xf numFmtId="0" fontId="27" fillId="3" borderId="12" xfId="0" applyFont="1" applyFill="1" applyBorder="1" applyAlignment="1" applyProtection="1">
      <alignment horizontal="center" vertical="center" wrapText="1"/>
    </xf>
    <xf numFmtId="0" fontId="27" fillId="3" borderId="15" xfId="0" applyFont="1" applyFill="1" applyBorder="1" applyAlignment="1" applyProtection="1">
      <alignment horizontal="center" vertical="center" wrapText="1"/>
    </xf>
    <xf numFmtId="0" fontId="26" fillId="0" borderId="15" xfId="0" applyFont="1" applyFill="1" applyBorder="1" applyAlignment="1" applyProtection="1">
      <alignment horizontal="left" wrapText="1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3" xfId="0" applyFont="1" applyBorder="1" applyAlignment="1" applyProtection="1">
      <alignment horizontal="left" vertical="center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3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top" wrapText="1"/>
    </xf>
    <xf numFmtId="0" fontId="41" fillId="3" borderId="28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16" fillId="0" borderId="18" xfId="0" applyFont="1" applyBorder="1" applyAlignment="1" applyProtection="1">
      <alignment horizontal="left" vertical="center" wrapText="1"/>
      <protection locked="0"/>
    </xf>
    <xf numFmtId="0" fontId="16" fillId="0" borderId="29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34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top" wrapText="1"/>
      <protection locked="0"/>
    </xf>
    <xf numFmtId="0" fontId="16" fillId="0" borderId="34" xfId="0" applyFont="1" applyBorder="1" applyAlignment="1" applyProtection="1">
      <alignment horizontal="left" vertical="top" wrapText="1"/>
      <protection locked="0"/>
    </xf>
    <xf numFmtId="0" fontId="16" fillId="0" borderId="18" xfId="0" applyFont="1" applyBorder="1" applyAlignment="1" applyProtection="1">
      <alignment horizontal="left" vertical="center" wrapText="1"/>
    </xf>
    <xf numFmtId="0" fontId="16" fillId="0" borderId="29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left" vertical="center" wrapText="1"/>
    </xf>
    <xf numFmtId="0" fontId="16" fillId="0" borderId="34" xfId="0" applyFont="1" applyBorder="1" applyAlignment="1" applyProtection="1">
      <alignment horizontal="left" vertical="center" wrapText="1"/>
    </xf>
    <xf numFmtId="0" fontId="16" fillId="0" borderId="51" xfId="0" applyFont="1" applyBorder="1" applyAlignment="1" applyProtection="1">
      <alignment horizontal="left" vertical="center" wrapText="1"/>
    </xf>
    <xf numFmtId="0" fontId="16" fillId="0" borderId="52" xfId="0" applyFont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</xf>
    <xf numFmtId="0" fontId="16" fillId="0" borderId="53" xfId="0" applyFont="1" applyBorder="1" applyAlignment="1" applyProtection="1">
      <alignment horizontal="left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16" fillId="0" borderId="54" xfId="0" applyFont="1" applyBorder="1" applyAlignment="1" applyProtection="1">
      <alignment horizontal="left" vertical="center" wrapText="1"/>
    </xf>
    <xf numFmtId="0" fontId="16" fillId="0" borderId="55" xfId="0" applyFont="1" applyBorder="1" applyAlignment="1" applyProtection="1">
      <alignment horizontal="left" vertical="center" wrapText="1"/>
    </xf>
    <xf numFmtId="0" fontId="16" fillId="0" borderId="56" xfId="0" applyFont="1" applyBorder="1" applyAlignment="1" applyProtection="1">
      <alignment horizontal="left" vertical="center" wrapText="1"/>
    </xf>
    <xf numFmtId="0" fontId="16" fillId="0" borderId="57" xfId="0" applyFont="1" applyBorder="1" applyAlignment="1" applyProtection="1">
      <alignment horizontal="left" vertical="center" wrapText="1"/>
    </xf>
    <xf numFmtId="0" fontId="16" fillId="0" borderId="58" xfId="0" applyFont="1" applyBorder="1" applyAlignment="1" applyProtection="1">
      <alignment horizontal="left" vertical="center" wrapText="1"/>
    </xf>
    <xf numFmtId="0" fontId="16" fillId="0" borderId="59" xfId="0" applyFont="1" applyBorder="1" applyAlignment="1" applyProtection="1">
      <alignment horizontal="left" vertical="center" wrapText="1"/>
    </xf>
    <xf numFmtId="0" fontId="21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4" fillId="3" borderId="25" xfId="0" applyFont="1" applyFill="1" applyBorder="1" applyAlignment="1" applyProtection="1">
      <alignment horizontal="left" vertical="center" wrapText="1"/>
    </xf>
    <xf numFmtId="0" fontId="24" fillId="3" borderId="35" xfId="0" applyFont="1" applyFill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  <protection locked="0"/>
    </xf>
    <xf numFmtId="0" fontId="16" fillId="0" borderId="53" xfId="0" applyFont="1" applyBorder="1" applyAlignment="1" applyProtection="1">
      <alignment horizontal="left" vertical="center" wrapText="1"/>
      <protection locked="0"/>
    </xf>
    <xf numFmtId="0" fontId="30" fillId="0" borderId="17" xfId="0" applyFont="1" applyBorder="1" applyAlignment="1" applyProtection="1">
      <alignment horizontal="center" vertical="center" wrapText="1"/>
    </xf>
    <xf numFmtId="0" fontId="50" fillId="0" borderId="5" xfId="0" applyFont="1" applyBorder="1" applyAlignment="1" applyProtection="1">
      <alignment horizontal="left" vertical="center" wrapText="1"/>
    </xf>
    <xf numFmtId="0" fontId="16" fillId="0" borderId="60" xfId="0" applyFont="1" applyBorder="1" applyAlignment="1" applyProtection="1">
      <alignment horizontal="left" vertical="top" wrapText="1"/>
      <protection locked="0"/>
    </xf>
    <xf numFmtId="0" fontId="24" fillId="3" borderId="60" xfId="0" applyFont="1" applyFill="1" applyBorder="1" applyAlignment="1" applyProtection="1">
      <alignment horizontal="left" vertical="center" wrapText="1"/>
    </xf>
    <xf numFmtId="0" fontId="24" fillId="3" borderId="61" xfId="0" applyFont="1" applyFill="1" applyBorder="1" applyAlignment="1" applyProtection="1">
      <alignment horizontal="left" vertical="center" wrapText="1"/>
    </xf>
    <xf numFmtId="0" fontId="14" fillId="0" borderId="10" xfId="0" applyFont="1" applyBorder="1" applyAlignment="1">
      <alignment horizontal="center" vertical="top" wrapText="1"/>
    </xf>
    <xf numFmtId="0" fontId="0" fillId="0" borderId="62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1" fillId="9" borderId="40" xfId="2" applyFont="1" applyFill="1" applyBorder="1" applyAlignment="1">
      <alignment horizontal="center" vertical="center" wrapText="1"/>
    </xf>
    <xf numFmtId="0" fontId="42" fillId="3" borderId="63" xfId="2" applyFont="1" applyFill="1" applyBorder="1" applyAlignment="1">
      <alignment horizontal="left" vertical="center" wrapText="1"/>
    </xf>
    <xf numFmtId="0" fontId="42" fillId="3" borderId="42" xfId="2" applyFont="1" applyFill="1" applyBorder="1" applyAlignment="1">
      <alignment horizontal="left" vertical="center" wrapText="1"/>
    </xf>
    <xf numFmtId="0" fontId="42" fillId="3" borderId="64" xfId="2" applyFont="1" applyFill="1" applyBorder="1" applyAlignment="1">
      <alignment horizontal="left" vertical="center" wrapText="1"/>
    </xf>
    <xf numFmtId="0" fontId="64" fillId="0" borderId="63" xfId="2" applyFont="1" applyFill="1" applyBorder="1" applyAlignment="1" applyProtection="1">
      <alignment horizontal="left" vertical="center" wrapText="1"/>
      <protection locked="0"/>
    </xf>
    <xf numFmtId="0" fontId="64" fillId="0" borderId="42" xfId="2" applyFont="1" applyFill="1" applyBorder="1" applyAlignment="1" applyProtection="1">
      <alignment horizontal="left" vertical="center" wrapText="1"/>
      <protection locked="0"/>
    </xf>
    <xf numFmtId="0" fontId="64" fillId="0" borderId="64" xfId="2" applyFont="1" applyFill="1" applyBorder="1" applyAlignment="1" applyProtection="1">
      <alignment horizontal="left" vertical="center" wrapText="1"/>
      <protection locked="0"/>
    </xf>
    <xf numFmtId="9" fontId="32" fillId="0" borderId="66" xfId="4" applyFont="1" applyFill="1" applyBorder="1" applyAlignment="1" applyProtection="1">
      <alignment horizontal="center" vertical="center" wrapText="1"/>
      <protection locked="0"/>
    </xf>
    <xf numFmtId="9" fontId="32" fillId="0" borderId="67" xfId="4" applyFont="1" applyFill="1" applyBorder="1" applyAlignment="1" applyProtection="1">
      <alignment horizontal="center" vertical="center" wrapText="1"/>
      <protection locked="0"/>
    </xf>
    <xf numFmtId="9" fontId="32" fillId="0" borderId="68" xfId="4" applyFont="1" applyFill="1" applyBorder="1" applyAlignment="1" applyProtection="1">
      <alignment horizontal="center" vertical="center" wrapText="1"/>
      <protection locked="0"/>
    </xf>
    <xf numFmtId="0" fontId="3" fillId="3" borderId="63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3" fillId="3" borderId="64" xfId="2" applyFont="1" applyFill="1" applyBorder="1" applyAlignment="1">
      <alignment horizontal="left" vertical="center" wrapText="1"/>
    </xf>
    <xf numFmtId="0" fontId="22" fillId="0" borderId="0" xfId="2" applyFont="1" applyFill="1" applyBorder="1" applyAlignment="1">
      <alignment horizontal="center" vertical="center" wrapText="1"/>
    </xf>
    <xf numFmtId="0" fontId="3" fillId="0" borderId="63" xfId="2" applyFont="1" applyFill="1" applyBorder="1" applyAlignment="1" applyProtection="1">
      <alignment horizontal="left" vertical="center" wrapText="1"/>
      <protection locked="0"/>
    </xf>
    <xf numFmtId="0" fontId="3" fillId="0" borderId="42" xfId="2" applyFont="1" applyFill="1" applyBorder="1" applyAlignment="1" applyProtection="1">
      <alignment horizontal="left" vertical="center" wrapText="1"/>
      <protection locked="0"/>
    </xf>
    <xf numFmtId="0" fontId="3" fillId="0" borderId="64" xfId="2" applyFont="1" applyFill="1" applyBorder="1" applyAlignment="1" applyProtection="1">
      <alignment horizontal="left" vertical="center" wrapText="1"/>
      <protection locked="0"/>
    </xf>
    <xf numFmtId="0" fontId="42" fillId="3" borderId="48" xfId="2" applyFont="1" applyFill="1" applyBorder="1" applyAlignment="1">
      <alignment horizontal="left" vertical="center" wrapText="1"/>
    </xf>
    <xf numFmtId="0" fontId="42" fillId="3" borderId="65" xfId="2" applyFont="1" applyFill="1" applyBorder="1" applyAlignment="1">
      <alignment horizontal="left" vertical="center" wrapText="1"/>
    </xf>
    <xf numFmtId="0" fontId="42" fillId="3" borderId="28" xfId="2" applyFont="1" applyFill="1" applyBorder="1" applyAlignment="1">
      <alignment horizontal="left" vertical="center" wrapText="1"/>
    </xf>
    <xf numFmtId="0" fontId="3" fillId="0" borderId="63" xfId="2" quotePrefix="1" applyFont="1" applyFill="1" applyBorder="1" applyAlignment="1" applyProtection="1">
      <alignment horizontal="left" vertical="center" wrapText="1"/>
      <protection locked="0"/>
    </xf>
    <xf numFmtId="0" fontId="60" fillId="10" borderId="15" xfId="0" applyFont="1" applyFill="1" applyBorder="1" applyAlignment="1">
      <alignment horizontal="left" vertical="center"/>
    </xf>
    <xf numFmtId="0" fontId="15" fillId="0" borderId="69" xfId="2" applyFont="1" applyFill="1" applyBorder="1" applyAlignment="1" applyProtection="1">
      <alignment horizontal="left" vertical="center" wrapText="1"/>
      <protection locked="0"/>
    </xf>
    <xf numFmtId="0" fontId="15" fillId="0" borderId="70" xfId="2" applyFont="1" applyFill="1" applyBorder="1" applyAlignment="1" applyProtection="1">
      <alignment horizontal="left" vertical="center" wrapText="1"/>
      <protection locked="0"/>
    </xf>
    <xf numFmtId="0" fontId="15" fillId="0" borderId="63" xfId="2" quotePrefix="1" applyFont="1" applyFill="1" applyBorder="1" applyAlignment="1" applyProtection="1">
      <alignment horizontal="left" vertical="center" wrapText="1"/>
      <protection locked="0"/>
    </xf>
    <xf numFmtId="0" fontId="15" fillId="0" borderId="42" xfId="2" applyFont="1" applyFill="1" applyBorder="1" applyAlignment="1" applyProtection="1">
      <alignment horizontal="left" vertical="center" wrapText="1"/>
      <protection locked="0"/>
    </xf>
    <xf numFmtId="0" fontId="15" fillId="0" borderId="64" xfId="2" applyFont="1" applyFill="1" applyBorder="1" applyAlignment="1" applyProtection="1">
      <alignment horizontal="left" vertical="center" wrapText="1"/>
      <protection locked="0"/>
    </xf>
    <xf numFmtId="0" fontId="15" fillId="0" borderId="69" xfId="2" quotePrefix="1" applyFont="1" applyFill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3" borderId="65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22" fillId="12" borderId="12" xfId="0" applyFont="1" applyFill="1" applyBorder="1" applyAlignment="1">
      <alignment horizontal="center" vertical="center"/>
    </xf>
    <xf numFmtId="0" fontId="22" fillId="12" borderId="15" xfId="0" applyFont="1" applyFill="1" applyBorder="1" applyAlignment="1">
      <alignment horizontal="center" vertical="center"/>
    </xf>
    <xf numFmtId="0" fontId="22" fillId="12" borderId="9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0" fillId="0" borderId="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21" fillId="0" borderId="3" xfId="0" applyFont="1" applyBorder="1" applyAlignment="1" applyProtection="1">
      <alignment vertical="center"/>
    </xf>
    <xf numFmtId="0" fontId="18" fillId="0" borderId="14" xfId="0" applyFont="1" applyFill="1" applyBorder="1" applyAlignment="1" applyProtection="1">
      <alignment horizontal="center" vertical="center" wrapText="1"/>
    </xf>
    <xf numFmtId="0" fontId="10" fillId="12" borderId="0" xfId="0" applyFont="1" applyFill="1" applyBorder="1" applyAlignment="1" applyProtection="1">
      <alignment horizontal="center" vertical="center" wrapText="1"/>
    </xf>
    <xf numFmtId="0" fontId="40" fillId="0" borderId="2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center" vertical="center"/>
    </xf>
    <xf numFmtId="0" fontId="40" fillId="0" borderId="3" xfId="0" applyFont="1" applyBorder="1" applyAlignment="1" applyProtection="1">
      <alignment horizontal="center" vertical="center"/>
    </xf>
    <xf numFmtId="0" fontId="14" fillId="3" borderId="35" xfId="0" applyFont="1" applyFill="1" applyBorder="1" applyAlignment="1" applyProtection="1">
      <alignment horizontal="center" vertical="center" wrapText="1"/>
    </xf>
    <xf numFmtId="0" fontId="14" fillId="3" borderId="71" xfId="0" applyFont="1" applyFill="1" applyBorder="1" applyAlignment="1" applyProtection="1">
      <alignment horizontal="center" vertical="center" wrapText="1"/>
    </xf>
    <xf numFmtId="0" fontId="14" fillId="3" borderId="72" xfId="0" applyFont="1" applyFill="1" applyBorder="1" applyAlignment="1" applyProtection="1">
      <alignment horizontal="center" vertical="center" wrapText="1"/>
    </xf>
    <xf numFmtId="0" fontId="24" fillId="3" borderId="36" xfId="0" applyFont="1" applyFill="1" applyBorder="1" applyAlignment="1" applyProtection="1">
      <alignment horizontal="left" vertical="center" wrapText="1"/>
    </xf>
    <xf numFmtId="0" fontId="24" fillId="0" borderId="25" xfId="0" applyFont="1" applyBorder="1" applyAlignment="1">
      <alignment horizontal="left"/>
    </xf>
    <xf numFmtId="0" fontId="24" fillId="0" borderId="73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16" fillId="0" borderId="74" xfId="0" applyFont="1" applyBorder="1" applyAlignment="1" applyProtection="1">
      <alignment horizontal="left" vertical="center" wrapText="1"/>
      <protection locked="0"/>
    </xf>
    <xf numFmtId="0" fontId="13" fillId="3" borderId="39" xfId="0" applyFont="1" applyFill="1" applyBorder="1" applyAlignment="1">
      <alignment horizontal="center" vertical="center" wrapText="1"/>
    </xf>
    <xf numFmtId="0" fontId="13" fillId="3" borderId="49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/>
    </xf>
  </cellXfs>
  <cellStyles count="6">
    <cellStyle name="Normale" xfId="0" builtinId="0"/>
    <cellStyle name="Normale_area amministrativa e uffici" xfId="1"/>
    <cellStyle name="Normale_area amministrativa e uffici 2" xfId="2"/>
    <cellStyle name="Normale_Foglio2" xfId="3"/>
    <cellStyle name="Percentuale" xfId="4" builtinId="5"/>
    <cellStyle name="Valuta" xfId="5" builtinId="4"/>
  </cellStyles>
  <dxfs count="8"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95250</xdr:rowOff>
    </xdr:from>
    <xdr:to>
      <xdr:col>4</xdr:col>
      <xdr:colOff>333375</xdr:colOff>
      <xdr:row>2</xdr:row>
      <xdr:rowOff>314325</xdr:rowOff>
    </xdr:to>
    <xdr:pic>
      <xdr:nvPicPr>
        <xdr:cNvPr id="409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28575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104775</xdr:rowOff>
    </xdr:from>
    <xdr:to>
      <xdr:col>3</xdr:col>
      <xdr:colOff>714375</xdr:colOff>
      <xdr:row>2</xdr:row>
      <xdr:rowOff>323850</xdr:rowOff>
    </xdr:to>
    <xdr:pic>
      <xdr:nvPicPr>
        <xdr:cNvPr id="5121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2475" y="295275"/>
          <a:ext cx="15906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3</xdr:col>
      <xdr:colOff>485775</xdr:colOff>
      <xdr:row>2</xdr:row>
      <xdr:rowOff>314325</xdr:rowOff>
    </xdr:to>
    <xdr:pic>
      <xdr:nvPicPr>
        <xdr:cNvPr id="6145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" y="285750"/>
          <a:ext cx="15716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57150</xdr:rowOff>
    </xdr:from>
    <xdr:to>
      <xdr:col>2</xdr:col>
      <xdr:colOff>1114425</xdr:colOff>
      <xdr:row>2</xdr:row>
      <xdr:rowOff>285750</xdr:rowOff>
    </xdr:to>
    <xdr:pic>
      <xdr:nvPicPr>
        <xdr:cNvPr id="7169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5800" y="247650"/>
          <a:ext cx="13525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8193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019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1343025</xdr:colOff>
      <xdr:row>0</xdr:row>
      <xdr:rowOff>0</xdr:rowOff>
    </xdr:from>
    <xdr:to>
      <xdr:col>11</xdr:col>
      <xdr:colOff>276225</xdr:colOff>
      <xdr:row>0</xdr:row>
      <xdr:rowOff>0</xdr:rowOff>
    </xdr:to>
    <xdr:pic>
      <xdr:nvPicPr>
        <xdr:cNvPr id="8194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9544050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36</xdr:row>
      <xdr:rowOff>19050</xdr:rowOff>
    </xdr:from>
    <xdr:to>
      <xdr:col>6</xdr:col>
      <xdr:colOff>2626178</xdr:colOff>
      <xdr:row>41</xdr:row>
      <xdr:rowOff>171450</xdr:rowOff>
    </xdr:to>
    <xdr:sp macro="" textlink="" fLocksText="0">
      <xdr:nvSpPr>
        <xdr:cNvPr id="6" name="CasellaDiTesto 5"/>
        <xdr:cNvSpPr txBox="1"/>
      </xdr:nvSpPr>
      <xdr:spPr>
        <a:xfrm>
          <a:off x="195943" y="9612086"/>
          <a:ext cx="8009164" cy="968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Rif. indicatoridi performance 4A, 5A, 5B, 5C:  obiettivi condivisi con l'Area centrale amministrativa.</a:t>
          </a:r>
        </a:p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3</xdr:col>
      <xdr:colOff>28575</xdr:colOff>
      <xdr:row>2</xdr:row>
      <xdr:rowOff>276225</xdr:rowOff>
    </xdr:to>
    <xdr:pic>
      <xdr:nvPicPr>
        <xdr:cNvPr id="8196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73</xdr:row>
      <xdr:rowOff>19050</xdr:rowOff>
    </xdr:from>
    <xdr:to>
      <xdr:col>6</xdr:col>
      <xdr:colOff>2626178</xdr:colOff>
      <xdr:row>78</xdr:row>
      <xdr:rowOff>171450</xdr:rowOff>
    </xdr:to>
    <xdr:sp macro="" textlink="" fLocksText="0">
      <xdr:nvSpPr>
        <xdr:cNvPr id="8" name="CasellaDiTesto 7"/>
        <xdr:cNvSpPr txBox="1"/>
      </xdr:nvSpPr>
      <xdr:spPr>
        <a:xfrm>
          <a:off x="200025" y="660082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>
    <xdr:from>
      <xdr:col>1</xdr:col>
      <xdr:colOff>19050</xdr:colOff>
      <xdr:row>110</xdr:row>
      <xdr:rowOff>19050</xdr:rowOff>
    </xdr:from>
    <xdr:to>
      <xdr:col>6</xdr:col>
      <xdr:colOff>2626178</xdr:colOff>
      <xdr:row>115</xdr:row>
      <xdr:rowOff>171450</xdr:rowOff>
    </xdr:to>
    <xdr:sp macro="" textlink="" fLocksText="0">
      <xdr:nvSpPr>
        <xdr:cNvPr id="9" name="CasellaDiTesto 8"/>
        <xdr:cNvSpPr txBox="1"/>
      </xdr:nvSpPr>
      <xdr:spPr>
        <a:xfrm>
          <a:off x="200025" y="13601700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47625</xdr:rowOff>
    </xdr:from>
    <xdr:to>
      <xdr:col>3</xdr:col>
      <xdr:colOff>0</xdr:colOff>
      <xdr:row>2</xdr:row>
      <xdr:rowOff>266700</xdr:rowOff>
    </xdr:to>
    <xdr:pic>
      <xdr:nvPicPr>
        <xdr:cNvPr id="921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38125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1025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257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1343025</xdr:colOff>
      <xdr:row>0</xdr:row>
      <xdr:rowOff>0</xdr:rowOff>
    </xdr:from>
    <xdr:to>
      <xdr:col>12</xdr:col>
      <xdr:colOff>276225</xdr:colOff>
      <xdr:row>0</xdr:row>
      <xdr:rowOff>0</xdr:rowOff>
    </xdr:to>
    <xdr:pic>
      <xdr:nvPicPr>
        <xdr:cNvPr id="1026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117062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23</xdr:row>
      <xdr:rowOff>19050</xdr:rowOff>
    </xdr:from>
    <xdr:to>
      <xdr:col>6</xdr:col>
      <xdr:colOff>2626178</xdr:colOff>
      <xdr:row>27</xdr:row>
      <xdr:rowOff>171450</xdr:rowOff>
    </xdr:to>
    <xdr:sp macro="" textlink="" fLocksText="0">
      <xdr:nvSpPr>
        <xdr:cNvPr id="4" name="CasellaDiTesto 3"/>
        <xdr:cNvSpPr txBox="1"/>
      </xdr:nvSpPr>
      <xdr:spPr>
        <a:xfrm>
          <a:off x="200025" y="745807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11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2</xdr:col>
      <xdr:colOff>1247775</xdr:colOff>
      <xdr:row>2</xdr:row>
      <xdr:rowOff>276225</xdr:rowOff>
    </xdr:to>
    <xdr:pic>
      <xdr:nvPicPr>
        <xdr:cNvPr id="1028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rgb="FFFFC000"/>
    <pageSetUpPr fitToPage="1"/>
  </sheetPr>
  <dimension ref="A1:N58"/>
  <sheetViews>
    <sheetView showGridLines="0" zoomScale="115" zoomScaleNormal="115" zoomScaleSheetLayoutView="100" zoomScalePageLayoutView="115" workbookViewId="0">
      <selection activeCell="O4" sqref="O3:O4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9.85546875" style="40" customWidth="1"/>
    <col min="4" max="7" width="6.7109375" style="40" customWidth="1"/>
    <col min="8" max="8" width="9" style="40" bestFit="1" customWidth="1"/>
    <col min="9" max="9" width="25.28515625" style="40" customWidth="1"/>
    <col min="10" max="11" width="3.7109375" style="40" customWidth="1"/>
    <col min="12" max="12" width="10.85546875" style="40" customWidth="1"/>
    <col min="13" max="13" width="8.85546875" style="42"/>
    <col min="14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</row>
    <row r="2" spans="1:14" s="42" customFormat="1" x14ac:dyDescent="0.25">
      <c r="A2" s="38"/>
      <c r="B2" s="382" t="s">
        <v>141</v>
      </c>
      <c r="C2" s="383"/>
      <c r="D2" s="383"/>
      <c r="E2" s="383"/>
      <c r="F2" s="383"/>
      <c r="G2" s="383"/>
      <c r="H2" s="383"/>
      <c r="I2" s="383"/>
      <c r="J2" s="383"/>
      <c r="K2" s="383"/>
      <c r="L2" s="384"/>
      <c r="M2" s="39"/>
    </row>
    <row r="3" spans="1:14" s="42" customFormat="1" ht="27" customHeight="1" x14ac:dyDescent="0.25">
      <c r="A3" s="38"/>
      <c r="B3" s="385"/>
      <c r="C3" s="386"/>
      <c r="D3" s="386"/>
      <c r="E3" s="386"/>
      <c r="F3" s="386"/>
      <c r="G3" s="386"/>
      <c r="H3" s="386"/>
      <c r="I3" s="386"/>
      <c r="J3" s="386"/>
      <c r="K3" s="386"/>
      <c r="L3" s="387"/>
      <c r="M3" s="39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3"/>
      <c r="J4" s="73"/>
      <c r="K4" s="73"/>
      <c r="L4" s="74"/>
      <c r="M4" s="39"/>
    </row>
    <row r="5" spans="1:14" s="42" customFormat="1" x14ac:dyDescent="0.25">
      <c r="A5" s="38"/>
      <c r="B5" s="396"/>
      <c r="C5" s="397"/>
      <c r="D5" s="398"/>
      <c r="E5" s="398"/>
      <c r="F5" s="398"/>
      <c r="G5" s="398"/>
      <c r="H5" s="398"/>
      <c r="I5" s="398"/>
      <c r="J5" s="398"/>
      <c r="K5" s="398"/>
      <c r="L5" s="399"/>
      <c r="M5" s="39"/>
    </row>
    <row r="6" spans="1:14" s="42" customFormat="1" ht="24" customHeight="1" x14ac:dyDescent="0.25">
      <c r="A6" s="38"/>
      <c r="B6" s="396"/>
      <c r="C6" s="397"/>
      <c r="D6" s="394" t="e">
        <f>IF(#REF!="","",VLOOKUP(#REF!,#REF!,1,0))</f>
        <v>#REF!</v>
      </c>
      <c r="E6" s="394"/>
      <c r="F6" s="394"/>
      <c r="G6" s="394"/>
      <c r="H6" s="394"/>
      <c r="I6" s="394"/>
      <c r="J6" s="394"/>
      <c r="K6" s="394"/>
      <c r="L6" s="395"/>
      <c r="M6" s="39"/>
    </row>
    <row r="7" spans="1:14" s="42" customFormat="1" x14ac:dyDescent="0.25">
      <c r="A7" s="38"/>
      <c r="B7" s="392"/>
      <c r="C7" s="393"/>
      <c r="D7" s="75" t="s">
        <v>133</v>
      </c>
      <c r="E7" s="372" t="e">
        <f>IF(#REF!="","",VLOOKUP(#REF!,#REF!,13,0))</f>
        <v>#REF!</v>
      </c>
      <c r="F7" s="372"/>
      <c r="G7" s="372"/>
      <c r="H7" s="372"/>
      <c r="I7" s="76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3"/>
      <c r="J8" s="73"/>
      <c r="K8" s="73"/>
      <c r="L8" s="74"/>
      <c r="M8" s="39"/>
    </row>
    <row r="9" spans="1:14" s="42" customFormat="1" ht="24" customHeight="1" x14ac:dyDescent="0.25">
      <c r="A9" s="38"/>
      <c r="B9" s="388" t="s">
        <v>120</v>
      </c>
      <c r="C9" s="388"/>
      <c r="D9" s="388"/>
      <c r="E9" s="388"/>
      <c r="F9" s="388"/>
      <c r="G9" s="388"/>
      <c r="H9" s="388"/>
      <c r="I9" s="388"/>
      <c r="J9" s="388"/>
      <c r="K9" s="388"/>
      <c r="L9" s="388"/>
      <c r="M9" s="39"/>
    </row>
    <row r="10" spans="1:14" s="42" customFormat="1" ht="15" customHeight="1" x14ac:dyDescent="0.25">
      <c r="A10" s="38"/>
      <c r="B10" s="373"/>
      <c r="C10" s="373"/>
      <c r="D10" s="373"/>
      <c r="E10" s="373"/>
      <c r="F10" s="373"/>
      <c r="G10" s="373"/>
      <c r="H10" s="373"/>
      <c r="I10" s="373"/>
      <c r="J10" s="373"/>
      <c r="K10" s="373"/>
      <c r="L10" s="373"/>
      <c r="M10" s="39"/>
    </row>
    <row r="11" spans="1:14" s="42" customFormat="1" ht="26.25" customHeight="1" x14ac:dyDescent="0.25">
      <c r="A11" s="38"/>
      <c r="B11" s="391" t="s">
        <v>175</v>
      </c>
      <c r="C11" s="391"/>
      <c r="D11" s="391"/>
      <c r="E11" s="391"/>
      <c r="F11" s="391"/>
      <c r="G11" s="391"/>
      <c r="H11" s="391"/>
      <c r="I11" s="391"/>
      <c r="J11" s="391"/>
      <c r="K11" s="391"/>
      <c r="L11" s="391"/>
      <c r="M11" s="39"/>
    </row>
    <row r="12" spans="1:14" s="42" customFormat="1" ht="24" customHeight="1" x14ac:dyDescent="0.25">
      <c r="A12" s="38"/>
      <c r="B12" s="79" t="s">
        <v>15</v>
      </c>
      <c r="C12" s="80" t="s">
        <v>0</v>
      </c>
      <c r="D12" s="374" t="s">
        <v>1</v>
      </c>
      <c r="E12" s="375"/>
      <c r="F12" s="375"/>
      <c r="G12" s="376"/>
      <c r="H12" s="377" t="s">
        <v>2</v>
      </c>
      <c r="I12" s="378"/>
      <c r="J12" s="389" t="s">
        <v>174</v>
      </c>
      <c r="K12" s="390"/>
      <c r="L12" s="390"/>
      <c r="M12" s="39"/>
      <c r="N12" s="81"/>
    </row>
    <row r="13" spans="1:14" s="42" customFormat="1" ht="17.25" customHeight="1" x14ac:dyDescent="0.25">
      <c r="A13" s="38"/>
      <c r="B13" s="230"/>
      <c r="C13" s="231"/>
      <c r="D13" s="379"/>
      <c r="E13" s="380"/>
      <c r="F13" s="380"/>
      <c r="G13" s="381"/>
      <c r="H13" s="379"/>
      <c r="I13" s="380"/>
      <c r="J13" s="370"/>
      <c r="K13" s="370"/>
      <c r="L13" s="371"/>
      <c r="M13" s="39"/>
      <c r="N13" s="82"/>
    </row>
    <row r="14" spans="1:14" s="42" customFormat="1" ht="17.25" customHeight="1" x14ac:dyDescent="0.25">
      <c r="A14" s="38"/>
      <c r="B14" s="232"/>
      <c r="C14" s="233"/>
      <c r="D14" s="365"/>
      <c r="E14" s="366"/>
      <c r="F14" s="366"/>
      <c r="G14" s="367"/>
      <c r="H14" s="365"/>
      <c r="I14" s="367"/>
      <c r="J14" s="368"/>
      <c r="K14" s="368"/>
      <c r="L14" s="369"/>
      <c r="M14" s="39"/>
    </row>
    <row r="15" spans="1:14" s="42" customFormat="1" ht="17.25" customHeight="1" x14ac:dyDescent="0.25">
      <c r="A15" s="38"/>
      <c r="B15" s="232"/>
      <c r="C15" s="233"/>
      <c r="D15" s="365"/>
      <c r="E15" s="366"/>
      <c r="F15" s="366"/>
      <c r="G15" s="367"/>
      <c r="H15" s="365"/>
      <c r="I15" s="367"/>
      <c r="J15" s="368"/>
      <c r="K15" s="368"/>
      <c r="L15" s="369"/>
      <c r="M15" s="39"/>
    </row>
    <row r="16" spans="1:14" s="42" customFormat="1" ht="17.25" customHeight="1" x14ac:dyDescent="0.25">
      <c r="A16" s="38"/>
      <c r="B16" s="232"/>
      <c r="C16" s="233"/>
      <c r="D16" s="365"/>
      <c r="E16" s="366"/>
      <c r="F16" s="366"/>
      <c r="G16" s="367"/>
      <c r="H16" s="365"/>
      <c r="I16" s="367"/>
      <c r="J16" s="368"/>
      <c r="K16" s="368"/>
      <c r="L16" s="369"/>
      <c r="M16" s="39"/>
    </row>
    <row r="17" spans="1:13" s="42" customFormat="1" ht="17.25" customHeight="1" x14ac:dyDescent="0.25">
      <c r="A17" s="38"/>
      <c r="B17" s="232"/>
      <c r="C17" s="233"/>
      <c r="D17" s="365"/>
      <c r="E17" s="366"/>
      <c r="F17" s="366"/>
      <c r="G17" s="367"/>
      <c r="H17" s="365"/>
      <c r="I17" s="367"/>
      <c r="J17" s="368"/>
      <c r="K17" s="368"/>
      <c r="L17" s="369"/>
      <c r="M17" s="39"/>
    </row>
    <row r="18" spans="1:13" s="42" customFormat="1" ht="17.25" customHeight="1" x14ac:dyDescent="0.25">
      <c r="A18" s="38"/>
      <c r="B18" s="232"/>
      <c r="C18" s="233"/>
      <c r="D18" s="365"/>
      <c r="E18" s="366"/>
      <c r="F18" s="366"/>
      <c r="G18" s="367"/>
      <c r="H18" s="365"/>
      <c r="I18" s="367"/>
      <c r="J18" s="368"/>
      <c r="K18" s="368"/>
      <c r="L18" s="369"/>
      <c r="M18" s="39"/>
    </row>
    <row r="19" spans="1:13" s="42" customFormat="1" ht="17.25" customHeight="1" x14ac:dyDescent="0.25">
      <c r="A19" s="38"/>
      <c r="B19" s="230"/>
      <c r="C19" s="233"/>
      <c r="D19" s="365"/>
      <c r="E19" s="366"/>
      <c r="F19" s="366"/>
      <c r="G19" s="367"/>
      <c r="H19" s="365"/>
      <c r="I19" s="367"/>
      <c r="J19" s="368"/>
      <c r="K19" s="368"/>
      <c r="L19" s="369"/>
      <c r="M19" s="39"/>
    </row>
    <row r="20" spans="1:13" s="42" customFormat="1" ht="17.25" customHeight="1" x14ac:dyDescent="0.25">
      <c r="A20" s="38"/>
      <c r="B20" s="232"/>
      <c r="C20" s="233"/>
      <c r="D20" s="365"/>
      <c r="E20" s="366"/>
      <c r="F20" s="366"/>
      <c r="G20" s="367"/>
      <c r="H20" s="365"/>
      <c r="I20" s="367"/>
      <c r="J20" s="368"/>
      <c r="K20" s="368"/>
      <c r="L20" s="369"/>
      <c r="M20" s="39"/>
    </row>
    <row r="21" spans="1:13" s="42" customFormat="1" ht="17.25" customHeight="1" x14ac:dyDescent="0.25">
      <c r="A21" s="38"/>
      <c r="B21" s="232"/>
      <c r="C21" s="233"/>
      <c r="D21" s="365"/>
      <c r="E21" s="366"/>
      <c r="F21" s="366"/>
      <c r="G21" s="367"/>
      <c r="H21" s="365"/>
      <c r="I21" s="367"/>
      <c r="J21" s="368"/>
      <c r="K21" s="368"/>
      <c r="L21" s="369"/>
      <c r="M21" s="39"/>
    </row>
    <row r="22" spans="1:13" s="42" customFormat="1" ht="17.25" customHeight="1" x14ac:dyDescent="0.25">
      <c r="A22" s="38"/>
      <c r="B22" s="232"/>
      <c r="C22" s="233"/>
      <c r="D22" s="365"/>
      <c r="E22" s="366"/>
      <c r="F22" s="366"/>
      <c r="G22" s="367"/>
      <c r="H22" s="365"/>
      <c r="I22" s="367"/>
      <c r="J22" s="368"/>
      <c r="K22" s="368"/>
      <c r="L22" s="369"/>
      <c r="M22" s="39"/>
    </row>
    <row r="23" spans="1:13" s="42" customFormat="1" ht="17.25" customHeight="1" x14ac:dyDescent="0.25">
      <c r="A23" s="38"/>
      <c r="B23" s="232"/>
      <c r="C23" s="233"/>
      <c r="D23" s="365"/>
      <c r="E23" s="366"/>
      <c r="F23" s="366"/>
      <c r="G23" s="367"/>
      <c r="H23" s="365"/>
      <c r="I23" s="367"/>
      <c r="J23" s="368"/>
      <c r="K23" s="368"/>
      <c r="L23" s="369"/>
      <c r="M23" s="39"/>
    </row>
    <row r="24" spans="1:13" s="42" customFormat="1" ht="17.25" customHeight="1" x14ac:dyDescent="0.25">
      <c r="A24" s="38"/>
      <c r="B24" s="232"/>
      <c r="C24" s="233"/>
      <c r="D24" s="365"/>
      <c r="E24" s="366"/>
      <c r="F24" s="366"/>
      <c r="G24" s="367"/>
      <c r="H24" s="365"/>
      <c r="I24" s="367"/>
      <c r="J24" s="368"/>
      <c r="K24" s="368"/>
      <c r="L24" s="369"/>
      <c r="M24" s="39"/>
    </row>
    <row r="25" spans="1:13" s="42" customFormat="1" ht="17.25" customHeight="1" x14ac:dyDescent="0.25">
      <c r="A25" s="38"/>
      <c r="B25" s="230"/>
      <c r="C25" s="233"/>
      <c r="D25" s="365"/>
      <c r="E25" s="366"/>
      <c r="F25" s="366"/>
      <c r="G25" s="367"/>
      <c r="H25" s="365"/>
      <c r="I25" s="367"/>
      <c r="J25" s="368"/>
      <c r="K25" s="368"/>
      <c r="L25" s="369"/>
      <c r="M25" s="39"/>
    </row>
    <row r="26" spans="1:13" s="42" customFormat="1" ht="17.25" customHeight="1" x14ac:dyDescent="0.25">
      <c r="A26" s="38"/>
      <c r="B26" s="232"/>
      <c r="C26" s="233"/>
      <c r="D26" s="365"/>
      <c r="E26" s="366"/>
      <c r="F26" s="366"/>
      <c r="G26" s="367"/>
      <c r="H26" s="365"/>
      <c r="I26" s="367"/>
      <c r="J26" s="368"/>
      <c r="K26" s="368"/>
      <c r="L26" s="369"/>
      <c r="M26" s="39"/>
    </row>
    <row r="27" spans="1:13" s="42" customFormat="1" ht="17.25" customHeight="1" x14ac:dyDescent="0.25">
      <c r="A27" s="38"/>
      <c r="B27" s="232"/>
      <c r="C27" s="233"/>
      <c r="D27" s="365"/>
      <c r="E27" s="366"/>
      <c r="F27" s="366"/>
      <c r="G27" s="367"/>
      <c r="H27" s="365"/>
      <c r="I27" s="367"/>
      <c r="J27" s="368"/>
      <c r="K27" s="368"/>
      <c r="L27" s="369"/>
      <c r="M27" s="39"/>
    </row>
    <row r="28" spans="1:13" s="42" customFormat="1" ht="17.25" customHeight="1" x14ac:dyDescent="0.25">
      <c r="A28" s="38"/>
      <c r="B28" s="232"/>
      <c r="C28" s="233"/>
      <c r="D28" s="365"/>
      <c r="E28" s="366"/>
      <c r="F28" s="366"/>
      <c r="G28" s="367"/>
      <c r="H28" s="365"/>
      <c r="I28" s="367"/>
      <c r="J28" s="368"/>
      <c r="K28" s="368"/>
      <c r="L28" s="369"/>
      <c r="M28" s="39"/>
    </row>
    <row r="29" spans="1:13" s="42" customFormat="1" ht="17.25" customHeight="1" x14ac:dyDescent="0.25">
      <c r="A29" s="38"/>
      <c r="B29" s="232"/>
      <c r="C29" s="233"/>
      <c r="D29" s="365"/>
      <c r="E29" s="366"/>
      <c r="F29" s="366"/>
      <c r="G29" s="367"/>
      <c r="H29" s="365"/>
      <c r="I29" s="367"/>
      <c r="J29" s="368"/>
      <c r="K29" s="368"/>
      <c r="L29" s="369"/>
      <c r="M29" s="39"/>
    </row>
    <row r="30" spans="1:13" s="42" customFormat="1" ht="17.25" customHeight="1" x14ac:dyDescent="0.25">
      <c r="A30" s="38"/>
      <c r="B30" s="232"/>
      <c r="C30" s="233"/>
      <c r="D30" s="365"/>
      <c r="E30" s="366"/>
      <c r="F30" s="366"/>
      <c r="G30" s="367"/>
      <c r="H30" s="365"/>
      <c r="I30" s="367"/>
      <c r="J30" s="368"/>
      <c r="K30" s="368"/>
      <c r="L30" s="369"/>
      <c r="M30" s="39"/>
    </row>
    <row r="31" spans="1:13" s="42" customFormat="1" ht="17.25" customHeight="1" x14ac:dyDescent="0.25">
      <c r="A31" s="38"/>
      <c r="B31" s="230"/>
      <c r="C31" s="233"/>
      <c r="D31" s="365"/>
      <c r="E31" s="366"/>
      <c r="F31" s="366"/>
      <c r="G31" s="367"/>
      <c r="H31" s="365"/>
      <c r="I31" s="367"/>
      <c r="J31" s="368"/>
      <c r="K31" s="368"/>
      <c r="L31" s="369"/>
      <c r="M31" s="39"/>
    </row>
    <row r="32" spans="1:13" s="42" customFormat="1" ht="17.25" customHeight="1" x14ac:dyDescent="0.25">
      <c r="A32" s="38"/>
      <c r="B32" s="232"/>
      <c r="C32" s="233"/>
      <c r="D32" s="365"/>
      <c r="E32" s="366"/>
      <c r="F32" s="366"/>
      <c r="G32" s="367"/>
      <c r="H32" s="365"/>
      <c r="I32" s="367"/>
      <c r="J32" s="368"/>
      <c r="K32" s="368"/>
      <c r="L32" s="369"/>
      <c r="M32" s="39"/>
    </row>
    <row r="33" spans="1:13" s="42" customFormat="1" ht="17.25" customHeight="1" x14ac:dyDescent="0.25">
      <c r="A33" s="38"/>
      <c r="B33" s="232"/>
      <c r="C33" s="233"/>
      <c r="D33" s="365"/>
      <c r="E33" s="366"/>
      <c r="F33" s="366"/>
      <c r="G33" s="367"/>
      <c r="H33" s="365"/>
      <c r="I33" s="367"/>
      <c r="J33" s="368"/>
      <c r="K33" s="368"/>
      <c r="L33" s="369"/>
      <c r="M33" s="39"/>
    </row>
    <row r="34" spans="1:13" s="42" customFormat="1" ht="17.25" customHeight="1" x14ac:dyDescent="0.25">
      <c r="A34" s="38"/>
      <c r="B34" s="232"/>
      <c r="C34" s="233"/>
      <c r="D34" s="365"/>
      <c r="E34" s="366"/>
      <c r="F34" s="366"/>
      <c r="G34" s="367"/>
      <c r="H34" s="365"/>
      <c r="I34" s="367"/>
      <c r="J34" s="368"/>
      <c r="K34" s="368"/>
      <c r="L34" s="369"/>
      <c r="M34" s="39"/>
    </row>
    <row r="35" spans="1:13" s="42" customFormat="1" ht="17.25" customHeight="1" x14ac:dyDescent="0.25">
      <c r="A35" s="38"/>
      <c r="B35" s="48"/>
      <c r="C35" s="229"/>
      <c r="D35" s="400"/>
      <c r="E35" s="400"/>
      <c r="F35" s="400"/>
      <c r="G35" s="400"/>
      <c r="H35" s="229"/>
      <c r="I35" s="229"/>
      <c r="J35" s="400"/>
      <c r="K35" s="400"/>
      <c r="L35" s="400"/>
      <c r="M35" s="39"/>
    </row>
    <row r="36" spans="1:13" s="42" customFormat="1" ht="126.75" customHeight="1" x14ac:dyDescent="0.25">
      <c r="A36" s="3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39"/>
    </row>
    <row r="37" spans="1:13" s="42" customFormat="1" ht="61.5" customHeight="1" x14ac:dyDescent="0.25">
      <c r="A37" s="38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39"/>
    </row>
    <row r="38" spans="1:13" s="42" customFormat="1" x14ac:dyDescent="0.25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1:13" s="42" customFormat="1" x14ac:dyDescent="0.25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1:13" s="42" customForma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1:13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1:13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</row>
    <row r="43" spans="1:13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</row>
    <row r="44" spans="1:13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</row>
    <row r="45" spans="1:13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</row>
    <row r="46" spans="1:13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13" s="42" customFormat="1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9"/>
    </row>
    <row r="48" spans="1:13" s="42" customForma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9"/>
    </row>
    <row r="49" spans="1:13" s="42" customFormat="1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</row>
    <row r="50" spans="1:13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</row>
    <row r="51" spans="1:13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9"/>
    </row>
    <row r="52" spans="1:13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9"/>
    </row>
    <row r="53" spans="1:13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9"/>
    </row>
    <row r="54" spans="1:13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9"/>
    </row>
    <row r="55" spans="1:13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</row>
    <row r="56" spans="1:13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9"/>
    </row>
    <row r="57" spans="1:13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9"/>
    </row>
    <row r="58" spans="1:13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9"/>
    </row>
  </sheetData>
  <sheetProtection selectLockedCells="1"/>
  <mergeCells count="81">
    <mergeCell ref="H33:I33"/>
    <mergeCell ref="H34:I34"/>
    <mergeCell ref="H31:I31"/>
    <mergeCell ref="H32:I32"/>
    <mergeCell ref="H28:I28"/>
    <mergeCell ref="H29:I29"/>
    <mergeCell ref="H30:I30"/>
    <mergeCell ref="D27:G27"/>
    <mergeCell ref="D28:G28"/>
    <mergeCell ref="D29:G29"/>
    <mergeCell ref="D30:G30"/>
    <mergeCell ref="J25:L25"/>
    <mergeCell ref="J26:L26"/>
    <mergeCell ref="J27:L27"/>
    <mergeCell ref="H26:I26"/>
    <mergeCell ref="H27:I27"/>
    <mergeCell ref="D26:G26"/>
    <mergeCell ref="D33:G33"/>
    <mergeCell ref="D34:G34"/>
    <mergeCell ref="D35:G35"/>
    <mergeCell ref="D31:G31"/>
    <mergeCell ref="D32:G32"/>
    <mergeCell ref="J35:L35"/>
    <mergeCell ref="J34:L34"/>
    <mergeCell ref="J33:L33"/>
    <mergeCell ref="J28:L28"/>
    <mergeCell ref="J29:L29"/>
    <mergeCell ref="J30:L30"/>
    <mergeCell ref="J31:L31"/>
    <mergeCell ref="J32:L32"/>
    <mergeCell ref="B2:L3"/>
    <mergeCell ref="B9:L9"/>
    <mergeCell ref="J12:L12"/>
    <mergeCell ref="B11:L11"/>
    <mergeCell ref="B7:C7"/>
    <mergeCell ref="D6:L6"/>
    <mergeCell ref="B6:C6"/>
    <mergeCell ref="D5:L5"/>
    <mergeCell ref="B5:C5"/>
    <mergeCell ref="J13:L13"/>
    <mergeCell ref="E7:H7"/>
    <mergeCell ref="B10:L10"/>
    <mergeCell ref="D12:G12"/>
    <mergeCell ref="H12:I12"/>
    <mergeCell ref="H13:I13"/>
    <mergeCell ref="D13:G13"/>
    <mergeCell ref="J14:L14"/>
    <mergeCell ref="J17:L17"/>
    <mergeCell ref="H17:I17"/>
    <mergeCell ref="J22:L22"/>
    <mergeCell ref="D20:G20"/>
    <mergeCell ref="D21:G21"/>
    <mergeCell ref="J18:L18"/>
    <mergeCell ref="J19:L19"/>
    <mergeCell ref="J20:L20"/>
    <mergeCell ref="J21:L21"/>
    <mergeCell ref="H18:I18"/>
    <mergeCell ref="H19:I19"/>
    <mergeCell ref="H20:I20"/>
    <mergeCell ref="H21:I21"/>
    <mergeCell ref="H22:I22"/>
    <mergeCell ref="H14:I14"/>
    <mergeCell ref="D14:G14"/>
    <mergeCell ref="D15:G15"/>
    <mergeCell ref="D16:G16"/>
    <mergeCell ref="D17:G17"/>
    <mergeCell ref="D23:G23"/>
    <mergeCell ref="D24:G24"/>
    <mergeCell ref="D25:G25"/>
    <mergeCell ref="J15:L15"/>
    <mergeCell ref="J16:L16"/>
    <mergeCell ref="D22:G22"/>
    <mergeCell ref="D18:G18"/>
    <mergeCell ref="D19:G19"/>
    <mergeCell ref="H25:I25"/>
    <mergeCell ref="J24:L24"/>
    <mergeCell ref="H23:I23"/>
    <mergeCell ref="J23:L23"/>
    <mergeCell ref="H15:I15"/>
    <mergeCell ref="H16:I16"/>
    <mergeCell ref="H24:I24"/>
  </mergeCells>
  <phoneticPr fontId="16" type="noConversion"/>
  <printOptions horizontalCentered="1" verticalCentered="1"/>
  <pageMargins left="0.59055118110236227" right="0.39370078740157483" top="0.57999999999999996" bottom="0.59055118110236227" header="0.31496062992125984" footer="0.59055118110236227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rgb="FF92D050"/>
    <pageSetUpPr fitToPage="1"/>
  </sheetPr>
  <dimension ref="A1:N61"/>
  <sheetViews>
    <sheetView showGridLines="0" topLeftCell="A4" zoomScale="115" zoomScaleNormal="115" zoomScaleSheetLayoutView="100" zoomScalePageLayoutView="115" workbookViewId="0">
      <selection activeCell="O2" sqref="O2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10.7109375" style="40" customWidth="1"/>
    <col min="4" max="4" width="24.42578125" style="40" customWidth="1"/>
    <col min="5" max="5" width="11.85546875" style="40" customWidth="1"/>
    <col min="6" max="6" width="10" style="40" customWidth="1"/>
    <col min="7" max="7" width="11" style="40" customWidth="1"/>
    <col min="8" max="8" width="10.42578125" style="40" customWidth="1"/>
    <col min="9" max="9" width="19.28515625" style="40" customWidth="1"/>
    <col min="10" max="10" width="8.85546875" style="42"/>
    <col min="11" max="11" width="0" style="40" hidden="1" customWidth="1"/>
    <col min="12" max="12" width="0" style="41" hidden="1" customWidth="1"/>
    <col min="13" max="14" width="8.85546875" style="41"/>
    <col min="15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9"/>
    </row>
    <row r="2" spans="1:14" s="42" customFormat="1" ht="15" customHeight="1" x14ac:dyDescent="0.25">
      <c r="A2" s="38"/>
      <c r="B2" s="382" t="s">
        <v>141</v>
      </c>
      <c r="C2" s="401"/>
      <c r="D2" s="401"/>
      <c r="E2" s="401"/>
      <c r="F2" s="401"/>
      <c r="G2" s="401"/>
      <c r="H2" s="401"/>
      <c r="I2" s="401"/>
      <c r="J2" s="39"/>
      <c r="L2" s="43"/>
      <c r="M2" s="43"/>
      <c r="N2" s="43"/>
    </row>
    <row r="3" spans="1:14" s="42" customFormat="1" ht="27" customHeight="1" x14ac:dyDescent="0.25">
      <c r="A3" s="38"/>
      <c r="B3" s="401"/>
      <c r="C3" s="401"/>
      <c r="D3" s="401"/>
      <c r="E3" s="401"/>
      <c r="F3" s="401"/>
      <c r="G3" s="401"/>
      <c r="H3" s="401"/>
      <c r="I3" s="401"/>
      <c r="J3" s="39"/>
      <c r="L3" s="43"/>
      <c r="M3" s="43"/>
      <c r="N3" s="43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4"/>
      <c r="J4" s="73"/>
      <c r="K4" s="73"/>
      <c r="L4" s="74"/>
      <c r="M4" s="39"/>
    </row>
    <row r="5" spans="1:14" s="42" customFormat="1" x14ac:dyDescent="0.25">
      <c r="A5" s="38"/>
      <c r="B5" s="103"/>
      <c r="C5" s="83"/>
      <c r="D5" s="83"/>
      <c r="E5" s="104"/>
      <c r="F5" s="83"/>
      <c r="G5" s="83"/>
      <c r="H5" s="83"/>
      <c r="I5" s="84"/>
      <c r="J5" s="83"/>
      <c r="K5" s="83"/>
      <c r="L5" s="84"/>
      <c r="M5" s="39"/>
    </row>
    <row r="6" spans="1:14" s="42" customFormat="1" ht="24" customHeight="1" x14ac:dyDescent="0.25">
      <c r="A6" s="38"/>
      <c r="B6" s="103"/>
      <c r="C6" s="98" t="e">
        <f>IF(#REF!="","",VLOOKUP(#REF!,#REF!,1,0))</f>
        <v>#REF!</v>
      </c>
      <c r="D6" s="98"/>
      <c r="E6" s="104"/>
      <c r="F6" s="98"/>
      <c r="G6" s="98"/>
      <c r="H6" s="98"/>
      <c r="I6" s="108"/>
      <c r="J6" s="85"/>
      <c r="K6" s="85"/>
      <c r="L6" s="86"/>
      <c r="M6" s="39"/>
    </row>
    <row r="7" spans="1:14" s="42" customFormat="1" x14ac:dyDescent="0.25">
      <c r="A7" s="38"/>
      <c r="B7" s="105"/>
      <c r="C7" s="87" t="s">
        <v>133</v>
      </c>
      <c r="D7" s="77" t="e">
        <f>IF(#REF!="","",VLOOKUP(#REF!,#REF!,13,0))</f>
        <v>#REF!</v>
      </c>
      <c r="E7" s="106"/>
      <c r="F7" s="77"/>
      <c r="G7" s="77"/>
      <c r="H7" s="77"/>
      <c r="I7" s="78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4"/>
      <c r="J8" s="73"/>
      <c r="K8" s="73"/>
      <c r="L8" s="74"/>
      <c r="M8" s="39"/>
    </row>
    <row r="9" spans="1:14" s="42" customFormat="1" ht="24" customHeight="1" x14ac:dyDescent="0.25">
      <c r="A9" s="38"/>
      <c r="B9" s="388" t="s">
        <v>119</v>
      </c>
      <c r="C9" s="388"/>
      <c r="D9" s="388"/>
      <c r="E9" s="388"/>
      <c r="F9" s="388"/>
      <c r="G9" s="388"/>
      <c r="H9" s="388"/>
      <c r="I9" s="388"/>
      <c r="J9" s="39"/>
      <c r="M9" s="43"/>
      <c r="N9" s="43"/>
    </row>
    <row r="10" spans="1:14" s="88" customFormat="1" ht="15" customHeight="1" x14ac:dyDescent="0.25">
      <c r="A10" s="47"/>
      <c r="B10" s="373" t="s">
        <v>134</v>
      </c>
      <c r="C10" s="373"/>
      <c r="D10" s="373"/>
      <c r="E10" s="373"/>
      <c r="F10" s="373"/>
      <c r="G10" s="373"/>
      <c r="H10" s="373"/>
      <c r="I10" s="373"/>
      <c r="J10" s="47"/>
      <c r="M10" s="89"/>
      <c r="N10" s="89"/>
    </row>
    <row r="11" spans="1:14" s="42" customFormat="1" ht="41.25" customHeight="1" x14ac:dyDescent="0.25">
      <c r="A11" s="38"/>
      <c r="B11" s="90" t="s">
        <v>15</v>
      </c>
      <c r="C11" s="402" t="s">
        <v>16</v>
      </c>
      <c r="D11" s="403"/>
      <c r="E11" s="91" t="s">
        <v>114</v>
      </c>
      <c r="F11" s="92" t="s">
        <v>17</v>
      </c>
      <c r="G11" s="93" t="s">
        <v>19</v>
      </c>
      <c r="H11" s="80" t="s">
        <v>18</v>
      </c>
      <c r="I11" s="107" t="s">
        <v>138</v>
      </c>
      <c r="J11" s="94"/>
      <c r="K11" s="95" t="s">
        <v>115</v>
      </c>
      <c r="L11" s="96" t="s">
        <v>20</v>
      </c>
      <c r="M11" s="43"/>
      <c r="N11" s="43"/>
    </row>
    <row r="12" spans="1:14" s="42" customFormat="1" ht="21" customHeight="1" x14ac:dyDescent="0.25">
      <c r="A12" s="38"/>
      <c r="B12" s="46">
        <v>1</v>
      </c>
      <c r="C12" s="404"/>
      <c r="D12" s="405"/>
      <c r="E12" s="9"/>
      <c r="F12" s="69"/>
      <c r="G12" s="66"/>
      <c r="H12" s="9"/>
      <c r="I12" s="117"/>
      <c r="J12" s="39"/>
      <c r="K12" s="42" t="s">
        <v>116</v>
      </c>
      <c r="L12" s="43" t="s">
        <v>21</v>
      </c>
      <c r="M12" s="43"/>
      <c r="N12" s="43"/>
    </row>
    <row r="13" spans="1:14" s="42" customFormat="1" ht="21" customHeight="1" x14ac:dyDescent="0.25">
      <c r="A13" s="38"/>
      <c r="B13" s="45">
        <v>2</v>
      </c>
      <c r="C13" s="406"/>
      <c r="D13" s="407"/>
      <c r="E13" s="10"/>
      <c r="F13" s="70"/>
      <c r="G13" s="67"/>
      <c r="H13" s="10"/>
      <c r="I13" s="118"/>
      <c r="J13" s="39"/>
      <c r="K13" s="42" t="s">
        <v>117</v>
      </c>
      <c r="L13" s="43" t="s">
        <v>24</v>
      </c>
      <c r="M13" s="43"/>
      <c r="N13" s="43"/>
    </row>
    <row r="14" spans="1:14" s="42" customFormat="1" ht="21" customHeight="1" x14ac:dyDescent="0.25">
      <c r="A14" s="38"/>
      <c r="B14" s="45">
        <v>3</v>
      </c>
      <c r="C14" s="406"/>
      <c r="D14" s="407"/>
      <c r="E14" s="10"/>
      <c r="F14" s="70"/>
      <c r="G14" s="67"/>
      <c r="H14" s="10"/>
      <c r="I14" s="118"/>
      <c r="J14" s="39"/>
      <c r="K14" s="42" t="s">
        <v>118</v>
      </c>
      <c r="L14" s="43" t="s">
        <v>23</v>
      </c>
      <c r="M14" s="43"/>
      <c r="N14" s="43"/>
    </row>
    <row r="15" spans="1:14" s="42" customFormat="1" ht="21" customHeight="1" x14ac:dyDescent="0.25">
      <c r="A15" s="38"/>
      <c r="B15" s="46">
        <v>4</v>
      </c>
      <c r="C15" s="406"/>
      <c r="D15" s="407"/>
      <c r="E15" s="10"/>
      <c r="F15" s="70"/>
      <c r="G15" s="67"/>
      <c r="H15" s="10"/>
      <c r="I15" s="118"/>
      <c r="J15" s="39"/>
      <c r="L15" s="43" t="s">
        <v>22</v>
      </c>
      <c r="M15" s="43"/>
      <c r="N15" s="43"/>
    </row>
    <row r="16" spans="1:14" s="42" customFormat="1" ht="21" customHeight="1" x14ac:dyDescent="0.25">
      <c r="A16" s="38"/>
      <c r="B16" s="45">
        <v>5</v>
      </c>
      <c r="C16" s="406"/>
      <c r="D16" s="407"/>
      <c r="E16" s="10"/>
      <c r="F16" s="70"/>
      <c r="G16" s="67"/>
      <c r="H16" s="10"/>
      <c r="I16" s="118"/>
      <c r="J16" s="39"/>
      <c r="L16" s="43"/>
      <c r="M16" s="43"/>
      <c r="N16" s="43"/>
    </row>
    <row r="17" spans="1:14" s="42" customFormat="1" ht="21" customHeight="1" x14ac:dyDescent="0.25">
      <c r="A17" s="38"/>
      <c r="B17" s="45">
        <v>6</v>
      </c>
      <c r="C17" s="406"/>
      <c r="D17" s="407"/>
      <c r="E17" s="10"/>
      <c r="F17" s="70"/>
      <c r="G17" s="67"/>
      <c r="H17" s="10"/>
      <c r="I17" s="118"/>
      <c r="J17" s="39"/>
      <c r="L17" s="43"/>
      <c r="M17" s="43"/>
      <c r="N17" s="43"/>
    </row>
    <row r="18" spans="1:14" s="42" customFormat="1" ht="21" customHeight="1" x14ac:dyDescent="0.25">
      <c r="A18" s="38"/>
      <c r="B18" s="46">
        <v>7</v>
      </c>
      <c r="C18" s="406"/>
      <c r="D18" s="407"/>
      <c r="E18" s="10"/>
      <c r="F18" s="70"/>
      <c r="G18" s="67"/>
      <c r="H18" s="10"/>
      <c r="I18" s="118"/>
      <c r="J18" s="39"/>
      <c r="L18" s="43"/>
      <c r="M18" s="43"/>
      <c r="N18" s="43"/>
    </row>
    <row r="19" spans="1:14" s="42" customFormat="1" ht="21" customHeight="1" x14ac:dyDescent="0.25">
      <c r="A19" s="38"/>
      <c r="B19" s="45">
        <v>8</v>
      </c>
      <c r="C19" s="406"/>
      <c r="D19" s="407"/>
      <c r="E19" s="10"/>
      <c r="F19" s="70"/>
      <c r="G19" s="67"/>
      <c r="H19" s="10"/>
      <c r="I19" s="118"/>
      <c r="J19" s="39"/>
      <c r="L19" s="43"/>
      <c r="M19" s="43"/>
      <c r="N19" s="43"/>
    </row>
    <row r="20" spans="1:14" s="42" customFormat="1" ht="21" customHeight="1" x14ac:dyDescent="0.25">
      <c r="A20" s="38"/>
      <c r="B20" s="45">
        <v>9</v>
      </c>
      <c r="C20" s="406"/>
      <c r="D20" s="407"/>
      <c r="E20" s="10"/>
      <c r="F20" s="70"/>
      <c r="G20" s="67"/>
      <c r="H20" s="10"/>
      <c r="I20" s="118"/>
      <c r="J20" s="39"/>
      <c r="L20" s="43"/>
      <c r="M20" s="43"/>
      <c r="N20" s="43"/>
    </row>
    <row r="21" spans="1:14" s="42" customFormat="1" ht="21" customHeight="1" x14ac:dyDescent="0.25">
      <c r="A21" s="38"/>
      <c r="B21" s="46">
        <v>10</v>
      </c>
      <c r="C21" s="406"/>
      <c r="D21" s="407"/>
      <c r="E21" s="10"/>
      <c r="F21" s="70"/>
      <c r="G21" s="67"/>
      <c r="H21" s="10"/>
      <c r="I21" s="118"/>
      <c r="J21" s="39"/>
      <c r="L21" s="43"/>
      <c r="M21" s="43"/>
      <c r="N21" s="43"/>
    </row>
    <row r="22" spans="1:14" s="42" customFormat="1" ht="21" customHeight="1" x14ac:dyDescent="0.25">
      <c r="A22" s="38"/>
      <c r="B22" s="45">
        <v>11</v>
      </c>
      <c r="C22" s="406"/>
      <c r="D22" s="407"/>
      <c r="E22" s="10"/>
      <c r="F22" s="70"/>
      <c r="G22" s="67"/>
      <c r="H22" s="10"/>
      <c r="I22" s="118"/>
      <c r="J22" s="39"/>
      <c r="L22" s="43"/>
      <c r="M22" s="43"/>
      <c r="N22" s="43"/>
    </row>
    <row r="23" spans="1:14" s="42" customFormat="1" ht="21" customHeight="1" x14ac:dyDescent="0.25">
      <c r="A23" s="38"/>
      <c r="B23" s="45">
        <v>12</v>
      </c>
      <c r="C23" s="406"/>
      <c r="D23" s="407"/>
      <c r="E23" s="10"/>
      <c r="F23" s="70"/>
      <c r="G23" s="67"/>
      <c r="H23" s="10"/>
      <c r="I23" s="118"/>
      <c r="J23" s="39"/>
      <c r="L23" s="43"/>
      <c r="M23" s="43"/>
      <c r="N23" s="43"/>
    </row>
    <row r="24" spans="1:14" s="42" customFormat="1" ht="21" customHeight="1" x14ac:dyDescent="0.25">
      <c r="A24" s="38"/>
      <c r="B24" s="46">
        <v>13</v>
      </c>
      <c r="C24" s="406"/>
      <c r="D24" s="407"/>
      <c r="E24" s="10"/>
      <c r="F24" s="70"/>
      <c r="G24" s="67"/>
      <c r="H24" s="10"/>
      <c r="I24" s="118"/>
      <c r="J24" s="39"/>
      <c r="L24" s="43"/>
      <c r="M24" s="43"/>
      <c r="N24" s="43"/>
    </row>
    <row r="25" spans="1:14" s="42" customFormat="1" ht="21" customHeight="1" x14ac:dyDescent="0.25">
      <c r="A25" s="38"/>
      <c r="B25" s="45">
        <v>14</v>
      </c>
      <c r="C25" s="406"/>
      <c r="D25" s="407"/>
      <c r="E25" s="10"/>
      <c r="F25" s="70"/>
      <c r="G25" s="67"/>
      <c r="H25" s="10"/>
      <c r="I25" s="118"/>
      <c r="J25" s="39"/>
      <c r="L25" s="43"/>
      <c r="M25" s="43"/>
      <c r="N25" s="43"/>
    </row>
    <row r="26" spans="1:14" s="42" customFormat="1" ht="21" customHeight="1" x14ac:dyDescent="0.25">
      <c r="A26" s="38"/>
      <c r="B26" s="45">
        <v>15</v>
      </c>
      <c r="C26" s="406"/>
      <c r="D26" s="407"/>
      <c r="E26" s="10"/>
      <c r="F26" s="70"/>
      <c r="G26" s="67"/>
      <c r="H26" s="10"/>
      <c r="I26" s="118"/>
      <c r="J26" s="39"/>
      <c r="L26" s="43"/>
      <c r="M26" s="43"/>
      <c r="N26" s="43"/>
    </row>
    <row r="27" spans="1:14" s="42" customFormat="1" ht="21" customHeight="1" x14ac:dyDescent="0.25">
      <c r="A27" s="38"/>
      <c r="B27" s="46">
        <v>16</v>
      </c>
      <c r="C27" s="406"/>
      <c r="D27" s="407"/>
      <c r="E27" s="10"/>
      <c r="F27" s="70"/>
      <c r="G27" s="67"/>
      <c r="H27" s="10"/>
      <c r="I27" s="118"/>
      <c r="J27" s="39"/>
      <c r="L27" s="43"/>
      <c r="M27" s="43"/>
      <c r="N27" s="43"/>
    </row>
    <row r="28" spans="1:14" s="42" customFormat="1" ht="21" customHeight="1" x14ac:dyDescent="0.25">
      <c r="A28" s="38"/>
      <c r="B28" s="45">
        <v>17</v>
      </c>
      <c r="C28" s="406"/>
      <c r="D28" s="407"/>
      <c r="E28" s="10"/>
      <c r="F28" s="70"/>
      <c r="G28" s="67"/>
      <c r="H28" s="10"/>
      <c r="I28" s="118"/>
      <c r="J28" s="39"/>
      <c r="L28" s="43"/>
      <c r="M28" s="43"/>
      <c r="N28" s="43"/>
    </row>
    <row r="29" spans="1:14" s="42" customFormat="1" ht="21" customHeight="1" x14ac:dyDescent="0.25">
      <c r="A29" s="38"/>
      <c r="B29" s="45">
        <v>18</v>
      </c>
      <c r="C29" s="406"/>
      <c r="D29" s="407"/>
      <c r="E29" s="10"/>
      <c r="F29" s="70"/>
      <c r="G29" s="67"/>
      <c r="H29" s="10"/>
      <c r="I29" s="118"/>
      <c r="J29" s="39"/>
      <c r="L29" s="43"/>
      <c r="M29" s="43"/>
      <c r="N29" s="43"/>
    </row>
    <row r="30" spans="1:14" s="42" customFormat="1" ht="21" customHeight="1" x14ac:dyDescent="0.25">
      <c r="A30" s="38"/>
      <c r="B30" s="46">
        <v>19</v>
      </c>
      <c r="C30" s="406"/>
      <c r="D30" s="407"/>
      <c r="E30" s="10"/>
      <c r="F30" s="70"/>
      <c r="G30" s="67"/>
      <c r="H30" s="10"/>
      <c r="I30" s="118"/>
      <c r="J30" s="39"/>
      <c r="L30" s="43"/>
      <c r="M30" s="43"/>
      <c r="N30" s="43"/>
    </row>
    <row r="31" spans="1:14" s="42" customFormat="1" ht="21" customHeight="1" x14ac:dyDescent="0.25">
      <c r="A31" s="38"/>
      <c r="B31" s="45">
        <v>20</v>
      </c>
      <c r="C31" s="406"/>
      <c r="D31" s="407"/>
      <c r="E31" s="10"/>
      <c r="F31" s="70"/>
      <c r="G31" s="67"/>
      <c r="H31" s="10"/>
      <c r="I31" s="118"/>
      <c r="J31" s="39"/>
      <c r="L31" s="43"/>
      <c r="M31" s="43"/>
      <c r="N31" s="43"/>
    </row>
    <row r="32" spans="1:14" s="42" customFormat="1" ht="21" customHeight="1" x14ac:dyDescent="0.25">
      <c r="A32" s="38"/>
      <c r="B32" s="8"/>
      <c r="C32" s="408"/>
      <c r="D32" s="409"/>
      <c r="E32" s="11"/>
      <c r="F32" s="71"/>
      <c r="G32" s="68"/>
      <c r="H32" s="11"/>
      <c r="I32" s="119"/>
      <c r="J32" s="39"/>
      <c r="L32" s="43"/>
      <c r="M32" s="43"/>
      <c r="N32" s="43"/>
    </row>
    <row r="33" spans="1:14" s="42" customFormat="1" ht="21" customHeight="1" x14ac:dyDescent="0.25">
      <c r="A33" s="38"/>
      <c r="B33" s="8"/>
      <c r="C33" s="408"/>
      <c r="D33" s="409"/>
      <c r="E33" s="11"/>
      <c r="F33" s="71"/>
      <c r="G33" s="68"/>
      <c r="H33" s="11"/>
      <c r="I33" s="119"/>
      <c r="J33" s="39"/>
      <c r="L33" s="43"/>
      <c r="M33" s="43"/>
      <c r="N33" s="43"/>
    </row>
    <row r="34" spans="1:14" s="42" customFormat="1" ht="21" customHeight="1" x14ac:dyDescent="0.25">
      <c r="A34" s="38"/>
      <c r="B34" s="8"/>
      <c r="C34" s="408"/>
      <c r="D34" s="409"/>
      <c r="E34" s="11"/>
      <c r="F34" s="71"/>
      <c r="G34" s="68"/>
      <c r="H34" s="11"/>
      <c r="I34" s="119"/>
      <c r="J34" s="39"/>
      <c r="L34" s="43"/>
      <c r="M34" s="43"/>
      <c r="N34" s="43"/>
    </row>
    <row r="35" spans="1:14" s="42" customFormat="1" ht="21" customHeight="1" x14ac:dyDescent="0.25">
      <c r="A35" s="38"/>
      <c r="B35" s="8"/>
      <c r="C35" s="408"/>
      <c r="D35" s="409"/>
      <c r="E35" s="11"/>
      <c r="F35" s="71"/>
      <c r="G35" s="68"/>
      <c r="H35" s="11"/>
      <c r="I35" s="119"/>
      <c r="J35" s="39"/>
      <c r="L35" s="43"/>
      <c r="M35" s="43"/>
      <c r="N35" s="43"/>
    </row>
    <row r="36" spans="1:14" s="42" customFormat="1" ht="21" customHeight="1" x14ac:dyDescent="0.25">
      <c r="A36" s="38"/>
      <c r="B36" s="8"/>
      <c r="C36" s="408"/>
      <c r="D36" s="409"/>
      <c r="E36" s="11"/>
      <c r="F36" s="71"/>
      <c r="G36" s="68"/>
      <c r="H36" s="11"/>
      <c r="I36" s="119"/>
      <c r="J36" s="39"/>
      <c r="L36" s="43"/>
      <c r="M36" s="43"/>
      <c r="N36" s="43"/>
    </row>
    <row r="37" spans="1:14" s="42" customFormat="1" ht="21" customHeight="1" x14ac:dyDescent="0.25">
      <c r="A37" s="38"/>
      <c r="B37" s="8"/>
      <c r="C37" s="408"/>
      <c r="D37" s="409"/>
      <c r="E37" s="11"/>
      <c r="F37" s="71"/>
      <c r="G37" s="68"/>
      <c r="H37" s="11"/>
      <c r="I37" s="119"/>
      <c r="J37" s="39"/>
      <c r="L37" s="43"/>
      <c r="M37" s="43"/>
      <c r="N37" s="43"/>
    </row>
    <row r="38" spans="1:14" s="42" customFormat="1" ht="21" customHeight="1" x14ac:dyDescent="0.25">
      <c r="A38" s="38"/>
      <c r="B38" s="8"/>
      <c r="C38" s="408"/>
      <c r="D38" s="409"/>
      <c r="E38" s="11"/>
      <c r="F38" s="71"/>
      <c r="G38" s="68"/>
      <c r="H38" s="11"/>
      <c r="I38" s="119"/>
      <c r="J38" s="39"/>
      <c r="L38" s="43"/>
      <c r="M38" s="43"/>
      <c r="N38" s="43"/>
    </row>
    <row r="39" spans="1:14" s="42" customFormat="1" ht="40.5" customHeight="1" x14ac:dyDescent="0.25">
      <c r="A39" s="38"/>
      <c r="B39" s="49"/>
      <c r="C39" s="49"/>
      <c r="D39" s="49"/>
      <c r="E39" s="49"/>
      <c r="F39" s="49"/>
      <c r="G39" s="49"/>
      <c r="H39" s="49"/>
      <c r="I39" s="49"/>
      <c r="J39" s="39"/>
      <c r="L39" s="43"/>
      <c r="M39" s="43"/>
      <c r="N39" s="43"/>
    </row>
    <row r="40" spans="1:14" s="42" customFormat="1" ht="61.5" customHeight="1" x14ac:dyDescent="0.25">
      <c r="A40" s="38"/>
      <c r="B40" s="50"/>
      <c r="C40" s="50"/>
      <c r="D40" s="50"/>
      <c r="E40" s="50"/>
      <c r="F40" s="50"/>
      <c r="G40" s="50"/>
      <c r="H40" s="50"/>
      <c r="I40" s="50"/>
      <c r="J40" s="39"/>
      <c r="L40" s="43"/>
      <c r="M40" s="43"/>
      <c r="N40" s="43"/>
    </row>
    <row r="41" spans="1:14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L41" s="43"/>
      <c r="M41" s="43"/>
      <c r="N41" s="43"/>
    </row>
    <row r="42" spans="1:14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L42" s="43"/>
      <c r="M42" s="43"/>
      <c r="N42" s="43"/>
    </row>
    <row r="43" spans="1:14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L43" s="43"/>
      <c r="M43" s="43"/>
      <c r="N43" s="43"/>
    </row>
    <row r="44" spans="1:14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L44" s="43"/>
      <c r="M44" s="43"/>
      <c r="N44" s="43"/>
    </row>
    <row r="45" spans="1:14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L45" s="43"/>
      <c r="M45" s="43"/>
      <c r="N45" s="43"/>
    </row>
    <row r="46" spans="1:14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L46" s="43"/>
      <c r="M46" s="43"/>
      <c r="N46" s="43"/>
    </row>
    <row r="47" spans="1:14" s="42" customFormat="1" x14ac:dyDescent="0.25">
      <c r="A47" s="38"/>
      <c r="B47" s="39"/>
      <c r="C47" s="39"/>
      <c r="D47" s="39"/>
      <c r="E47" s="39"/>
      <c r="F47" s="39"/>
      <c r="G47" s="39"/>
      <c r="H47" s="39"/>
      <c r="I47" s="39"/>
      <c r="J47" s="39"/>
      <c r="L47" s="43"/>
      <c r="M47" s="43"/>
      <c r="N47" s="43"/>
    </row>
    <row r="48" spans="1:14" s="42" customFormat="1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L48" s="43"/>
      <c r="M48" s="43"/>
      <c r="N48" s="43"/>
    </row>
    <row r="49" spans="1:14" s="42" customFormat="1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  <c r="L49" s="43"/>
      <c r="M49" s="43"/>
      <c r="N49" s="43"/>
    </row>
    <row r="50" spans="1:14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9"/>
      <c r="L50" s="43"/>
      <c r="M50" s="43"/>
      <c r="N50" s="43"/>
    </row>
    <row r="51" spans="1:14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9"/>
      <c r="L51" s="43"/>
      <c r="M51" s="43"/>
      <c r="N51" s="43"/>
    </row>
    <row r="52" spans="1:14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9"/>
      <c r="L52" s="43"/>
      <c r="M52" s="43"/>
      <c r="N52" s="43"/>
    </row>
    <row r="53" spans="1:14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9"/>
      <c r="L53" s="43"/>
      <c r="M53" s="43"/>
      <c r="N53" s="43"/>
    </row>
    <row r="54" spans="1:14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9"/>
      <c r="L54" s="43"/>
      <c r="M54" s="43"/>
      <c r="N54" s="43"/>
    </row>
    <row r="55" spans="1:14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9"/>
      <c r="L55" s="43"/>
      <c r="M55" s="43"/>
      <c r="N55" s="43"/>
    </row>
    <row r="56" spans="1:14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9"/>
      <c r="L56" s="43"/>
      <c r="M56" s="43"/>
      <c r="N56" s="43"/>
    </row>
    <row r="57" spans="1:14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9"/>
      <c r="L57" s="43"/>
      <c r="M57" s="43"/>
      <c r="N57" s="43"/>
    </row>
    <row r="58" spans="1:14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9"/>
      <c r="L58" s="43"/>
      <c r="M58" s="43"/>
      <c r="N58" s="43"/>
    </row>
    <row r="59" spans="1:14" s="42" customFormat="1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9"/>
      <c r="L59" s="43"/>
      <c r="M59" s="43"/>
      <c r="N59" s="43"/>
    </row>
    <row r="60" spans="1:14" s="42" customFormat="1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9"/>
      <c r="L60" s="43"/>
      <c r="M60" s="43"/>
      <c r="N60" s="43"/>
    </row>
    <row r="61" spans="1:14" s="42" customFormat="1" x14ac:dyDescent="0.25">
      <c r="A61" s="38"/>
      <c r="B61" s="38"/>
      <c r="C61" s="38"/>
      <c r="D61" s="38"/>
      <c r="E61" s="38"/>
      <c r="F61" s="38"/>
      <c r="G61" s="38"/>
      <c r="H61" s="38"/>
      <c r="I61" s="38"/>
      <c r="J61" s="39"/>
      <c r="L61" s="43"/>
      <c r="M61" s="43"/>
      <c r="N61" s="43"/>
    </row>
  </sheetData>
  <sheetProtection sheet="1" objects="1" scenarios="1" selectLockedCells="1"/>
  <mergeCells count="31">
    <mergeCell ref="C38:D38"/>
    <mergeCell ref="B10:I10"/>
    <mergeCell ref="C32:D32"/>
    <mergeCell ref="C33:D33"/>
    <mergeCell ref="C34:D34"/>
    <mergeCell ref="C35:D35"/>
    <mergeCell ref="C36:D36"/>
    <mergeCell ref="C37:D37"/>
    <mergeCell ref="C26:D26"/>
    <mergeCell ref="C25:D25"/>
    <mergeCell ref="C21:D21"/>
    <mergeCell ref="C22:D22"/>
    <mergeCell ref="C31:D31"/>
    <mergeCell ref="C28:D28"/>
    <mergeCell ref="C29:D29"/>
    <mergeCell ref="C30:D30"/>
    <mergeCell ref="C27:D27"/>
    <mergeCell ref="C23:D23"/>
    <mergeCell ref="C24:D24"/>
    <mergeCell ref="C20:D20"/>
    <mergeCell ref="B9:I9"/>
    <mergeCell ref="C19:D19"/>
    <mergeCell ref="C14:D14"/>
    <mergeCell ref="C15:D15"/>
    <mergeCell ref="C16:D16"/>
    <mergeCell ref="C17:D17"/>
    <mergeCell ref="B2:I3"/>
    <mergeCell ref="C11:D11"/>
    <mergeCell ref="C12:D12"/>
    <mergeCell ref="C13:D13"/>
    <mergeCell ref="C18:D18"/>
  </mergeCells>
  <phoneticPr fontId="16" type="noConversion"/>
  <dataValidations count="2">
    <dataValidation type="list" allowBlank="1" showInputMessage="1" showErrorMessage="1" sqref="E12:E38">
      <formula1>$K$12:$K$14</formula1>
    </dataValidation>
    <dataValidation type="list" allowBlank="1" showInputMessage="1" showErrorMessage="1" sqref="H12:H38">
      <formula1>$L$12:$L$15</formula1>
    </dataValidation>
  </dataValidations>
  <pageMargins left="0.59055118110236227" right="0.39370078740157483" top="0.70866141732283472" bottom="0.59055118110236227" header="0.31496062992125984" footer="0.59055118110236227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rgb="FF92D050"/>
    <pageSetUpPr fitToPage="1"/>
  </sheetPr>
  <dimension ref="A1:K208"/>
  <sheetViews>
    <sheetView showGridLines="0" zoomScale="115" zoomScaleNormal="115" zoomScaleSheetLayoutView="100" zoomScalePageLayoutView="115" workbookViewId="0">
      <selection activeCell="E12" sqref="E12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13.42578125" style="40" customWidth="1"/>
    <col min="4" max="4" width="23.42578125" style="40" customWidth="1"/>
    <col min="5" max="5" width="31.42578125" style="40" customWidth="1"/>
    <col min="6" max="6" width="16.140625" style="40" customWidth="1"/>
    <col min="7" max="7" width="8.85546875" style="42"/>
    <col min="8" max="8" width="8.85546875" style="40"/>
    <col min="9" max="10" width="0" style="41" hidden="1" customWidth="1"/>
    <col min="11" max="11" width="8.85546875" style="41"/>
    <col min="12" max="16384" width="8.85546875" style="40"/>
  </cols>
  <sheetData>
    <row r="1" spans="1:11" x14ac:dyDescent="0.25">
      <c r="A1" s="38"/>
      <c r="B1" s="38"/>
      <c r="C1" s="38"/>
      <c r="D1" s="38"/>
      <c r="E1" s="38"/>
      <c r="F1" s="38"/>
      <c r="G1" s="39"/>
    </row>
    <row r="2" spans="1:11" s="42" customFormat="1" x14ac:dyDescent="0.25">
      <c r="A2" s="38"/>
      <c r="B2" s="382" t="s">
        <v>141</v>
      </c>
      <c r="C2" s="383"/>
      <c r="D2" s="383"/>
      <c r="E2" s="383"/>
      <c r="F2" s="384"/>
      <c r="G2" s="39"/>
      <c r="I2" s="43"/>
      <c r="J2" s="43"/>
      <c r="K2" s="43"/>
    </row>
    <row r="3" spans="1:11" s="42" customFormat="1" ht="27" customHeight="1" x14ac:dyDescent="0.25">
      <c r="A3" s="38"/>
      <c r="B3" s="385"/>
      <c r="C3" s="386"/>
      <c r="D3" s="386"/>
      <c r="E3" s="386"/>
      <c r="F3" s="387"/>
      <c r="G3" s="39"/>
      <c r="I3" s="43"/>
      <c r="J3" s="43"/>
      <c r="K3" s="43"/>
    </row>
    <row r="4" spans="1:11" s="42" customFormat="1" ht="6.75" customHeight="1" x14ac:dyDescent="0.25">
      <c r="A4" s="38"/>
      <c r="B4" s="72"/>
      <c r="C4" s="73"/>
      <c r="D4" s="73"/>
      <c r="E4" s="73"/>
      <c r="F4" s="74"/>
      <c r="H4" s="73"/>
      <c r="I4" s="73"/>
      <c r="J4" s="74"/>
      <c r="K4" s="39"/>
    </row>
    <row r="5" spans="1:11" s="42" customFormat="1" x14ac:dyDescent="0.25">
      <c r="A5" s="38"/>
      <c r="B5" s="97"/>
      <c r="C5" s="83"/>
      <c r="D5" s="83"/>
      <c r="E5" s="83"/>
      <c r="F5" s="84"/>
      <c r="H5" s="83"/>
      <c r="I5" s="83"/>
      <c r="J5" s="84"/>
      <c r="K5" s="39"/>
    </row>
    <row r="6" spans="1:11" s="42" customFormat="1" ht="24" customHeight="1" x14ac:dyDescent="0.25">
      <c r="A6" s="38"/>
      <c r="B6" s="97"/>
      <c r="C6" s="98" t="e">
        <f>IF(#REF!="","",VLOOKUP(#REF!,#REF!,1,0))</f>
        <v>#REF!</v>
      </c>
      <c r="D6" s="85"/>
      <c r="E6" s="85"/>
      <c r="F6" s="86"/>
      <c r="H6" s="85"/>
      <c r="I6" s="85"/>
      <c r="J6" s="86"/>
      <c r="K6" s="39"/>
    </row>
    <row r="7" spans="1:11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8"/>
      <c r="H7" s="77"/>
      <c r="I7" s="77"/>
      <c r="J7" s="78"/>
      <c r="K7" s="39"/>
    </row>
    <row r="8" spans="1:11" s="42" customFormat="1" ht="6.75" customHeight="1" x14ac:dyDescent="0.25">
      <c r="A8" s="38"/>
      <c r="B8" s="72"/>
      <c r="C8" s="73"/>
      <c r="D8" s="73"/>
      <c r="E8" s="73"/>
      <c r="F8" s="74"/>
      <c r="H8" s="73"/>
      <c r="I8" s="73"/>
      <c r="J8" s="74"/>
      <c r="K8" s="39"/>
    </row>
    <row r="9" spans="1:11" s="42" customFormat="1" ht="24" customHeight="1" x14ac:dyDescent="0.25">
      <c r="A9" s="38"/>
      <c r="B9" s="388" t="s">
        <v>25</v>
      </c>
      <c r="C9" s="388"/>
      <c r="D9" s="388"/>
      <c r="E9" s="388"/>
      <c r="F9" s="388"/>
      <c r="G9" s="39"/>
      <c r="J9" s="43"/>
      <c r="K9" s="43"/>
    </row>
    <row r="10" spans="1:11" s="88" customFormat="1" ht="15" customHeight="1" x14ac:dyDescent="0.25">
      <c r="A10" s="47"/>
      <c r="B10" s="373"/>
      <c r="C10" s="373"/>
      <c r="D10" s="373"/>
      <c r="E10" s="373"/>
      <c r="F10" s="373"/>
      <c r="G10" s="47"/>
      <c r="J10" s="89"/>
      <c r="K10" s="89"/>
    </row>
    <row r="11" spans="1:11" s="42" customFormat="1" ht="27" customHeight="1" x14ac:dyDescent="0.25">
      <c r="A11" s="38"/>
      <c r="B11" s="79" t="s">
        <v>15</v>
      </c>
      <c r="C11" s="418" t="s">
        <v>3</v>
      </c>
      <c r="D11" s="419"/>
      <c r="E11" s="92" t="s">
        <v>4</v>
      </c>
      <c r="F11" s="93">
        <v>2013</v>
      </c>
      <c r="G11" s="94"/>
      <c r="H11" s="95"/>
      <c r="I11" s="96" t="s">
        <v>20</v>
      </c>
      <c r="J11" s="43" t="s">
        <v>121</v>
      </c>
      <c r="K11" s="43"/>
    </row>
    <row r="12" spans="1:11" s="43" customFormat="1" ht="11.25" x14ac:dyDescent="0.2">
      <c r="A12" s="188"/>
      <c r="B12" s="46">
        <v>1</v>
      </c>
      <c r="C12" s="410"/>
      <c r="D12" s="411"/>
      <c r="E12" s="200"/>
      <c r="F12" s="191"/>
      <c r="G12" s="183"/>
      <c r="I12" s="43" t="s">
        <v>21</v>
      </c>
      <c r="J12" s="43" t="s">
        <v>126</v>
      </c>
    </row>
    <row r="13" spans="1:11" s="43" customFormat="1" ht="11.25" x14ac:dyDescent="0.2">
      <c r="A13" s="188"/>
      <c r="B13" s="45">
        <v>2</v>
      </c>
      <c r="C13" s="412"/>
      <c r="D13" s="413"/>
      <c r="E13" s="201"/>
      <c r="F13" s="207"/>
      <c r="G13" s="183"/>
      <c r="I13" s="43" t="s">
        <v>24</v>
      </c>
      <c r="J13" s="43" t="s">
        <v>123</v>
      </c>
    </row>
    <row r="14" spans="1:11" s="43" customFormat="1" ht="12" thickBot="1" x14ac:dyDescent="0.25">
      <c r="A14" s="188"/>
      <c r="B14" s="190">
        <v>3</v>
      </c>
      <c r="C14" s="420"/>
      <c r="D14" s="421"/>
      <c r="E14" s="202"/>
      <c r="F14" s="208"/>
      <c r="G14" s="183"/>
      <c r="I14" s="43" t="s">
        <v>23</v>
      </c>
      <c r="J14" s="43" t="s">
        <v>122</v>
      </c>
    </row>
    <row r="15" spans="1:11" s="43" customFormat="1" ht="11.25" x14ac:dyDescent="0.2">
      <c r="A15" s="188"/>
      <c r="B15" s="194">
        <v>4</v>
      </c>
      <c r="C15" s="422"/>
      <c r="D15" s="423"/>
      <c r="E15" s="203"/>
      <c r="F15" s="195"/>
      <c r="G15" s="183"/>
      <c r="I15" s="43" t="s">
        <v>22</v>
      </c>
      <c r="J15" s="43" t="s">
        <v>124</v>
      </c>
    </row>
    <row r="16" spans="1:11" s="43" customFormat="1" ht="11.25" x14ac:dyDescent="0.2">
      <c r="A16" s="188"/>
      <c r="B16" s="45">
        <v>5</v>
      </c>
      <c r="C16" s="412"/>
      <c r="D16" s="413"/>
      <c r="E16" s="201"/>
      <c r="F16" s="207"/>
      <c r="G16" s="183"/>
      <c r="J16" s="43" t="s">
        <v>125</v>
      </c>
    </row>
    <row r="17" spans="1:10" s="43" customFormat="1" ht="11.25" x14ac:dyDescent="0.2">
      <c r="A17" s="188"/>
      <c r="B17" s="45">
        <v>6</v>
      </c>
      <c r="C17" s="412"/>
      <c r="D17" s="413"/>
      <c r="E17" s="201"/>
      <c r="F17" s="207"/>
      <c r="G17" s="183"/>
      <c r="J17" s="43" t="s">
        <v>127</v>
      </c>
    </row>
    <row r="18" spans="1:10" s="43" customFormat="1" ht="11.25" x14ac:dyDescent="0.2">
      <c r="A18" s="188"/>
      <c r="B18" s="45">
        <v>7</v>
      </c>
      <c r="C18" s="412"/>
      <c r="D18" s="413"/>
      <c r="E18" s="201"/>
      <c r="F18" s="207"/>
      <c r="G18" s="183"/>
      <c r="J18" s="43" t="s">
        <v>128</v>
      </c>
    </row>
    <row r="19" spans="1:10" s="43" customFormat="1" ht="12" thickBot="1" x14ac:dyDescent="0.25">
      <c r="A19" s="188"/>
      <c r="B19" s="196">
        <v>8</v>
      </c>
      <c r="C19" s="414"/>
      <c r="D19" s="415"/>
      <c r="E19" s="204"/>
      <c r="F19" s="209"/>
      <c r="G19" s="183"/>
    </row>
    <row r="20" spans="1:10" s="43" customFormat="1" ht="11.25" x14ac:dyDescent="0.2">
      <c r="A20" s="188"/>
      <c r="B20" s="173">
        <v>9</v>
      </c>
      <c r="C20" s="416"/>
      <c r="D20" s="417"/>
      <c r="E20" s="205"/>
      <c r="F20" s="193"/>
      <c r="G20" s="183"/>
    </row>
    <row r="21" spans="1:10" s="43" customFormat="1" ht="11.25" x14ac:dyDescent="0.2">
      <c r="A21" s="188"/>
      <c r="B21" s="45">
        <v>10</v>
      </c>
      <c r="C21" s="412"/>
      <c r="D21" s="413"/>
      <c r="E21" s="201"/>
      <c r="F21" s="189"/>
      <c r="G21" s="183"/>
    </row>
    <row r="22" spans="1:10" s="43" customFormat="1" ht="11.25" x14ac:dyDescent="0.2">
      <c r="A22" s="188"/>
      <c r="B22" s="45">
        <v>11</v>
      </c>
      <c r="C22" s="412"/>
      <c r="D22" s="413"/>
      <c r="E22" s="201"/>
      <c r="F22" s="189"/>
      <c r="G22" s="183"/>
    </row>
    <row r="23" spans="1:10" s="43" customFormat="1" ht="11.25" x14ac:dyDescent="0.2">
      <c r="A23" s="188"/>
      <c r="B23" s="45">
        <v>12</v>
      </c>
      <c r="C23" s="412"/>
      <c r="D23" s="413"/>
      <c r="E23" s="201"/>
      <c r="F23" s="189"/>
      <c r="G23" s="183"/>
    </row>
    <row r="24" spans="1:10" s="43" customFormat="1" ht="11.25" x14ac:dyDescent="0.2">
      <c r="A24" s="188"/>
      <c r="B24" s="45">
        <v>13</v>
      </c>
      <c r="C24" s="412"/>
      <c r="D24" s="413"/>
      <c r="E24" s="201"/>
      <c r="F24" s="189"/>
      <c r="G24" s="183"/>
    </row>
    <row r="25" spans="1:10" s="43" customFormat="1" ht="11.25" x14ac:dyDescent="0.2">
      <c r="A25" s="188"/>
      <c r="B25" s="45">
        <v>14</v>
      </c>
      <c r="C25" s="412"/>
      <c r="D25" s="413"/>
      <c r="E25" s="201"/>
      <c r="F25" s="189"/>
      <c r="G25" s="183"/>
    </row>
    <row r="26" spans="1:10" s="43" customFormat="1" ht="11.25" x14ac:dyDescent="0.2">
      <c r="A26" s="188"/>
      <c r="B26" s="45">
        <v>15</v>
      </c>
      <c r="C26" s="412"/>
      <c r="D26" s="413"/>
      <c r="E26" s="201"/>
      <c r="F26" s="189"/>
      <c r="G26" s="183"/>
    </row>
    <row r="27" spans="1:10" s="43" customFormat="1" ht="11.25" x14ac:dyDescent="0.2">
      <c r="A27" s="188"/>
      <c r="B27" s="45">
        <v>16</v>
      </c>
      <c r="C27" s="412"/>
      <c r="D27" s="413"/>
      <c r="E27" s="201"/>
      <c r="F27" s="189"/>
      <c r="G27" s="183"/>
    </row>
    <row r="28" spans="1:10" s="43" customFormat="1" ht="11.25" x14ac:dyDescent="0.2">
      <c r="A28" s="188"/>
      <c r="B28" s="45">
        <v>17</v>
      </c>
      <c r="C28" s="412"/>
      <c r="D28" s="413"/>
      <c r="E28" s="201"/>
      <c r="F28" s="189"/>
      <c r="G28" s="183"/>
    </row>
    <row r="29" spans="1:10" s="43" customFormat="1" ht="11.25" x14ac:dyDescent="0.2">
      <c r="A29" s="188"/>
      <c r="B29" s="45">
        <v>18</v>
      </c>
      <c r="C29" s="412"/>
      <c r="D29" s="413"/>
      <c r="E29" s="201"/>
      <c r="F29" s="189"/>
      <c r="G29" s="183"/>
    </row>
    <row r="30" spans="1:10" s="43" customFormat="1" ht="11.25" x14ac:dyDescent="0.2">
      <c r="A30" s="188"/>
      <c r="B30" s="45">
        <v>19</v>
      </c>
      <c r="C30" s="412"/>
      <c r="D30" s="413"/>
      <c r="E30" s="201"/>
      <c r="F30" s="189"/>
      <c r="G30" s="183"/>
    </row>
    <row r="31" spans="1:10" s="43" customFormat="1" ht="11.25" x14ac:dyDescent="0.2">
      <c r="A31" s="188"/>
      <c r="B31" s="45">
        <v>20</v>
      </c>
      <c r="C31" s="412"/>
      <c r="D31" s="413"/>
      <c r="E31" s="201"/>
      <c r="F31" s="207"/>
      <c r="G31" s="183"/>
    </row>
    <row r="32" spans="1:10" s="43" customFormat="1" ht="11.25" x14ac:dyDescent="0.2">
      <c r="A32" s="188"/>
      <c r="B32" s="45">
        <v>21</v>
      </c>
      <c r="C32" s="412"/>
      <c r="D32" s="413"/>
      <c r="E32" s="201"/>
      <c r="F32" s="207"/>
      <c r="G32" s="183"/>
    </row>
    <row r="33" spans="1:7" s="43" customFormat="1" ht="11.25" x14ac:dyDescent="0.2">
      <c r="A33" s="188"/>
      <c r="B33" s="45">
        <v>22</v>
      </c>
      <c r="C33" s="412"/>
      <c r="D33" s="413"/>
      <c r="E33" s="201"/>
      <c r="F33" s="207"/>
      <c r="G33" s="183"/>
    </row>
    <row r="34" spans="1:7" s="43" customFormat="1" ht="11.25" x14ac:dyDescent="0.2">
      <c r="A34" s="188"/>
      <c r="B34" s="45">
        <v>23</v>
      </c>
      <c r="C34" s="412"/>
      <c r="D34" s="413"/>
      <c r="E34" s="201"/>
      <c r="F34" s="207"/>
      <c r="G34" s="183"/>
    </row>
    <row r="35" spans="1:7" s="43" customFormat="1" ht="11.25" x14ac:dyDescent="0.2">
      <c r="A35" s="188"/>
      <c r="B35" s="45">
        <v>24</v>
      </c>
      <c r="C35" s="412"/>
      <c r="D35" s="413"/>
      <c r="E35" s="201"/>
      <c r="F35" s="207"/>
      <c r="G35" s="183"/>
    </row>
    <row r="36" spans="1:7" s="43" customFormat="1" ht="11.25" x14ac:dyDescent="0.2">
      <c r="A36" s="188"/>
      <c r="B36" s="45">
        <v>25</v>
      </c>
      <c r="C36" s="412"/>
      <c r="D36" s="413"/>
      <c r="E36" s="201"/>
      <c r="F36" s="207"/>
      <c r="G36" s="183"/>
    </row>
    <row r="37" spans="1:7" s="43" customFormat="1" ht="11.25" x14ac:dyDescent="0.2">
      <c r="A37" s="188"/>
      <c r="B37" s="45">
        <v>26</v>
      </c>
      <c r="C37" s="412"/>
      <c r="D37" s="413"/>
      <c r="E37" s="201"/>
      <c r="F37" s="207"/>
      <c r="G37" s="183"/>
    </row>
    <row r="38" spans="1:7" s="43" customFormat="1" ht="11.25" x14ac:dyDescent="0.2">
      <c r="A38" s="188"/>
      <c r="B38" s="45">
        <v>27</v>
      </c>
      <c r="C38" s="412"/>
      <c r="D38" s="413"/>
      <c r="E38" s="201"/>
      <c r="F38" s="207"/>
      <c r="G38" s="183"/>
    </row>
    <row r="39" spans="1:7" s="43" customFormat="1" ht="11.25" x14ac:dyDescent="0.2">
      <c r="A39" s="188"/>
      <c r="B39" s="45">
        <v>28</v>
      </c>
      <c r="C39" s="412"/>
      <c r="D39" s="413"/>
      <c r="E39" s="201"/>
      <c r="F39" s="207"/>
      <c r="G39" s="183"/>
    </row>
    <row r="40" spans="1:7" s="43" customFormat="1" ht="12" thickBot="1" x14ac:dyDescent="0.25">
      <c r="A40" s="188"/>
      <c r="B40" s="190">
        <v>29</v>
      </c>
      <c r="C40" s="420"/>
      <c r="D40" s="421"/>
      <c r="E40" s="202"/>
      <c r="F40" s="208"/>
      <c r="G40" s="183"/>
    </row>
    <row r="41" spans="1:7" s="43" customFormat="1" ht="11.25" x14ac:dyDescent="0.2">
      <c r="A41" s="188"/>
      <c r="B41" s="194">
        <v>30</v>
      </c>
      <c r="C41" s="422"/>
      <c r="D41" s="423"/>
      <c r="E41" s="203"/>
      <c r="F41" s="195"/>
      <c r="G41" s="183"/>
    </row>
    <row r="42" spans="1:7" s="43" customFormat="1" ht="11.25" x14ac:dyDescent="0.2">
      <c r="A42" s="188"/>
      <c r="B42" s="45">
        <v>31</v>
      </c>
      <c r="C42" s="412"/>
      <c r="D42" s="413"/>
      <c r="E42" s="201"/>
      <c r="F42" s="189"/>
      <c r="G42" s="183"/>
    </row>
    <row r="43" spans="1:7" s="43" customFormat="1" ht="11.25" x14ac:dyDescent="0.2">
      <c r="A43" s="188"/>
      <c r="B43" s="45">
        <v>32</v>
      </c>
      <c r="C43" s="412"/>
      <c r="D43" s="413"/>
      <c r="E43" s="201"/>
      <c r="F43" s="189"/>
      <c r="G43" s="183"/>
    </row>
    <row r="44" spans="1:7" s="43" customFormat="1" ht="11.25" x14ac:dyDescent="0.2">
      <c r="A44" s="188"/>
      <c r="B44" s="45">
        <v>33</v>
      </c>
      <c r="C44" s="412"/>
      <c r="D44" s="413"/>
      <c r="E44" s="201"/>
      <c r="F44" s="189"/>
      <c r="G44" s="183"/>
    </row>
    <row r="45" spans="1:7" s="43" customFormat="1" ht="11.25" x14ac:dyDescent="0.2">
      <c r="A45" s="188"/>
      <c r="B45" s="45">
        <v>34</v>
      </c>
      <c r="C45" s="412"/>
      <c r="D45" s="413"/>
      <c r="E45" s="201"/>
      <c r="F45" s="189"/>
      <c r="G45" s="183"/>
    </row>
    <row r="46" spans="1:7" s="43" customFormat="1" ht="11.25" x14ac:dyDescent="0.2">
      <c r="A46" s="188"/>
      <c r="B46" s="45">
        <v>35</v>
      </c>
      <c r="C46" s="412"/>
      <c r="D46" s="413"/>
      <c r="E46" s="201"/>
      <c r="F46" s="189"/>
      <c r="G46" s="183"/>
    </row>
    <row r="47" spans="1:7" s="43" customFormat="1" ht="11.25" x14ac:dyDescent="0.2">
      <c r="A47" s="188"/>
      <c r="B47" s="45">
        <v>36</v>
      </c>
      <c r="C47" s="412"/>
      <c r="D47" s="413"/>
      <c r="E47" s="201"/>
      <c r="F47" s="189"/>
      <c r="G47" s="183"/>
    </row>
    <row r="48" spans="1:7" s="43" customFormat="1" ht="11.25" x14ac:dyDescent="0.2">
      <c r="A48" s="188"/>
      <c r="B48" s="45">
        <v>37</v>
      </c>
      <c r="C48" s="412"/>
      <c r="D48" s="413"/>
      <c r="E48" s="201"/>
      <c r="F48" s="207"/>
      <c r="G48" s="183"/>
    </row>
    <row r="49" spans="1:7" s="43" customFormat="1" ht="11.25" x14ac:dyDescent="0.2">
      <c r="A49" s="188"/>
      <c r="B49" s="45">
        <v>38</v>
      </c>
      <c r="C49" s="412"/>
      <c r="D49" s="413"/>
      <c r="E49" s="201"/>
      <c r="F49" s="207"/>
      <c r="G49" s="183"/>
    </row>
    <row r="50" spans="1:7" s="43" customFormat="1" ht="11.25" x14ac:dyDescent="0.2">
      <c r="A50" s="188"/>
      <c r="B50" s="45">
        <v>39</v>
      </c>
      <c r="C50" s="412"/>
      <c r="D50" s="413"/>
      <c r="E50" s="201"/>
      <c r="F50" s="207"/>
      <c r="G50" s="183"/>
    </row>
    <row r="51" spans="1:7" s="43" customFormat="1" ht="11.25" x14ac:dyDescent="0.2">
      <c r="A51" s="188"/>
      <c r="B51" s="45">
        <v>40</v>
      </c>
      <c r="C51" s="412"/>
      <c r="D51" s="413"/>
      <c r="E51" s="201"/>
      <c r="F51" s="207"/>
      <c r="G51" s="183"/>
    </row>
    <row r="52" spans="1:7" s="43" customFormat="1" ht="11.25" x14ac:dyDescent="0.2">
      <c r="A52" s="188"/>
      <c r="B52" s="45">
        <v>41</v>
      </c>
      <c r="C52" s="412"/>
      <c r="D52" s="413"/>
      <c r="E52" s="201"/>
      <c r="F52" s="207"/>
      <c r="G52" s="183"/>
    </row>
    <row r="53" spans="1:7" s="43" customFormat="1" ht="11.25" x14ac:dyDescent="0.2">
      <c r="A53" s="188"/>
      <c r="B53" s="45">
        <v>42</v>
      </c>
      <c r="C53" s="412"/>
      <c r="D53" s="413"/>
      <c r="E53" s="201"/>
      <c r="F53" s="207"/>
      <c r="G53" s="183"/>
    </row>
    <row r="54" spans="1:7" s="43" customFormat="1" ht="11.25" x14ac:dyDescent="0.2">
      <c r="A54" s="188"/>
      <c r="B54" s="45">
        <v>43</v>
      </c>
      <c r="C54" s="412"/>
      <c r="D54" s="413"/>
      <c r="E54" s="201"/>
      <c r="F54" s="207"/>
      <c r="G54" s="183"/>
    </row>
    <row r="55" spans="1:7" s="43" customFormat="1" ht="11.25" x14ac:dyDescent="0.2">
      <c r="A55" s="188"/>
      <c r="B55" s="45">
        <v>44</v>
      </c>
      <c r="C55" s="412"/>
      <c r="D55" s="413"/>
      <c r="E55" s="201"/>
      <c r="F55" s="207"/>
      <c r="G55" s="183"/>
    </row>
    <row r="56" spans="1:7" s="43" customFormat="1" ht="11.25" x14ac:dyDescent="0.2">
      <c r="A56" s="188"/>
      <c r="B56" s="45">
        <v>45</v>
      </c>
      <c r="C56" s="412"/>
      <c r="D56" s="413"/>
      <c r="E56" s="201"/>
      <c r="F56" s="207"/>
      <c r="G56" s="183"/>
    </row>
    <row r="57" spans="1:7" s="43" customFormat="1" ht="11.25" x14ac:dyDescent="0.2">
      <c r="A57" s="188"/>
      <c r="B57" s="45">
        <v>46</v>
      </c>
      <c r="C57" s="412"/>
      <c r="D57" s="413"/>
      <c r="E57" s="201"/>
      <c r="F57" s="207"/>
      <c r="G57" s="183"/>
    </row>
    <row r="58" spans="1:7" s="43" customFormat="1" ht="11.25" x14ac:dyDescent="0.2">
      <c r="A58" s="188"/>
      <c r="B58" s="45">
        <v>47</v>
      </c>
      <c r="C58" s="412"/>
      <c r="D58" s="413"/>
      <c r="E58" s="201"/>
      <c r="F58" s="207"/>
      <c r="G58" s="183"/>
    </row>
    <row r="59" spans="1:7" s="43" customFormat="1" ht="12" thickBot="1" x14ac:dyDescent="0.25">
      <c r="A59" s="188"/>
      <c r="B59" s="196">
        <v>48</v>
      </c>
      <c r="C59" s="414"/>
      <c r="D59" s="415"/>
      <c r="E59" s="204"/>
      <c r="F59" s="209"/>
      <c r="G59" s="183"/>
    </row>
    <row r="60" spans="1:7" s="43" customFormat="1" ht="11.25" x14ac:dyDescent="0.2">
      <c r="A60" s="188"/>
      <c r="B60" s="194">
        <v>49</v>
      </c>
      <c r="C60" s="422"/>
      <c r="D60" s="423"/>
      <c r="E60" s="203"/>
      <c r="F60" s="195"/>
      <c r="G60" s="183"/>
    </row>
    <row r="61" spans="1:7" s="43" customFormat="1" ht="11.25" x14ac:dyDescent="0.2">
      <c r="A61" s="188"/>
      <c r="B61" s="45">
        <v>50</v>
      </c>
      <c r="C61" s="412"/>
      <c r="D61" s="413"/>
      <c r="E61" s="201"/>
      <c r="F61" s="189"/>
      <c r="G61" s="183"/>
    </row>
    <row r="62" spans="1:7" s="43" customFormat="1" ht="11.25" x14ac:dyDescent="0.2">
      <c r="A62" s="188"/>
      <c r="B62" s="45">
        <v>51</v>
      </c>
      <c r="C62" s="412"/>
      <c r="D62" s="413"/>
      <c r="E62" s="201"/>
      <c r="F62" s="207"/>
      <c r="G62" s="183"/>
    </row>
    <row r="63" spans="1:7" s="43" customFormat="1" ht="11.25" x14ac:dyDescent="0.2">
      <c r="A63" s="188"/>
      <c r="B63" s="45">
        <v>52</v>
      </c>
      <c r="C63" s="412"/>
      <c r="D63" s="413"/>
      <c r="E63" s="201"/>
      <c r="F63" s="207"/>
      <c r="G63" s="183"/>
    </row>
    <row r="64" spans="1:7" s="43" customFormat="1" ht="11.25" x14ac:dyDescent="0.2">
      <c r="A64" s="188"/>
      <c r="B64" s="45">
        <v>53</v>
      </c>
      <c r="C64" s="412"/>
      <c r="D64" s="413"/>
      <c r="E64" s="201"/>
      <c r="F64" s="207"/>
      <c r="G64" s="183"/>
    </row>
    <row r="65" spans="1:7" s="43" customFormat="1" ht="11.25" x14ac:dyDescent="0.2">
      <c r="A65" s="188"/>
      <c r="B65" s="45">
        <v>54</v>
      </c>
      <c r="C65" s="412"/>
      <c r="D65" s="413"/>
      <c r="E65" s="201"/>
      <c r="F65" s="207"/>
      <c r="G65" s="183"/>
    </row>
    <row r="66" spans="1:7" s="43" customFormat="1" ht="11.25" x14ac:dyDescent="0.2">
      <c r="A66" s="188"/>
      <c r="B66" s="45">
        <v>55</v>
      </c>
      <c r="C66" s="412"/>
      <c r="D66" s="413"/>
      <c r="E66" s="201"/>
      <c r="F66" s="207"/>
      <c r="G66" s="183"/>
    </row>
    <row r="67" spans="1:7" s="43" customFormat="1" ht="11.25" x14ac:dyDescent="0.2">
      <c r="A67" s="188"/>
      <c r="B67" s="45">
        <v>56</v>
      </c>
      <c r="C67" s="412"/>
      <c r="D67" s="413"/>
      <c r="E67" s="201"/>
      <c r="F67" s="207"/>
      <c r="G67" s="183"/>
    </row>
    <row r="68" spans="1:7" s="43" customFormat="1" ht="11.25" x14ac:dyDescent="0.2">
      <c r="A68" s="188"/>
      <c r="B68" s="45">
        <v>57</v>
      </c>
      <c r="C68" s="412"/>
      <c r="D68" s="413"/>
      <c r="E68" s="201"/>
      <c r="F68" s="207"/>
      <c r="G68" s="183"/>
    </row>
    <row r="69" spans="1:7" s="43" customFormat="1" ht="12" thickBot="1" x14ac:dyDescent="0.25">
      <c r="A69" s="188"/>
      <c r="B69" s="196">
        <v>58</v>
      </c>
      <c r="C69" s="414"/>
      <c r="D69" s="415"/>
      <c r="E69" s="204"/>
      <c r="F69" s="209"/>
      <c r="G69" s="183"/>
    </row>
    <row r="70" spans="1:7" s="43" customFormat="1" ht="11.25" x14ac:dyDescent="0.2">
      <c r="A70" s="188"/>
      <c r="B70" s="194">
        <v>59</v>
      </c>
      <c r="C70" s="422"/>
      <c r="D70" s="423"/>
      <c r="E70" s="203"/>
      <c r="F70" s="195"/>
      <c r="G70" s="183"/>
    </row>
    <row r="71" spans="1:7" s="43" customFormat="1" ht="11.25" x14ac:dyDescent="0.2">
      <c r="A71" s="188"/>
      <c r="B71" s="45">
        <v>60</v>
      </c>
      <c r="C71" s="412"/>
      <c r="D71" s="413"/>
      <c r="E71" s="201"/>
      <c r="F71" s="189"/>
      <c r="G71" s="183"/>
    </row>
    <row r="72" spans="1:7" s="43" customFormat="1" ht="11.25" x14ac:dyDescent="0.2">
      <c r="A72" s="188"/>
      <c r="B72" s="45">
        <v>61</v>
      </c>
      <c r="C72" s="412"/>
      <c r="D72" s="413"/>
      <c r="E72" s="201"/>
      <c r="F72" s="189"/>
      <c r="G72" s="183"/>
    </row>
    <row r="73" spans="1:7" s="43" customFormat="1" ht="11.25" x14ac:dyDescent="0.2">
      <c r="A73" s="188"/>
      <c r="B73" s="45">
        <v>62</v>
      </c>
      <c r="C73" s="412"/>
      <c r="D73" s="413"/>
      <c r="E73" s="201"/>
      <c r="F73" s="189"/>
      <c r="G73" s="183"/>
    </row>
    <row r="74" spans="1:7" s="43" customFormat="1" ht="11.25" x14ac:dyDescent="0.2">
      <c r="A74" s="188"/>
      <c r="B74" s="45">
        <v>63</v>
      </c>
      <c r="C74" s="412"/>
      <c r="D74" s="413"/>
      <c r="E74" s="201"/>
      <c r="F74" s="189"/>
      <c r="G74" s="183"/>
    </row>
    <row r="75" spans="1:7" s="43" customFormat="1" ht="11.25" x14ac:dyDescent="0.2">
      <c r="A75" s="188"/>
      <c r="B75" s="45">
        <v>64</v>
      </c>
      <c r="C75" s="412"/>
      <c r="D75" s="413"/>
      <c r="E75" s="201"/>
      <c r="F75" s="189"/>
      <c r="G75" s="183"/>
    </row>
    <row r="76" spans="1:7" s="43" customFormat="1" ht="11.25" x14ac:dyDescent="0.2">
      <c r="A76" s="188"/>
      <c r="B76" s="45">
        <v>65</v>
      </c>
      <c r="C76" s="412"/>
      <c r="D76" s="413"/>
      <c r="E76" s="201"/>
      <c r="F76" s="189"/>
      <c r="G76" s="183"/>
    </row>
    <row r="77" spans="1:7" s="43" customFormat="1" ht="11.25" x14ac:dyDescent="0.2">
      <c r="A77" s="188"/>
      <c r="B77" s="45">
        <v>66</v>
      </c>
      <c r="C77" s="412"/>
      <c r="D77" s="413"/>
      <c r="E77" s="201"/>
      <c r="F77" s="189"/>
      <c r="G77" s="183"/>
    </row>
    <row r="78" spans="1:7" s="43" customFormat="1" ht="12" thickBot="1" x14ac:dyDescent="0.25">
      <c r="A78" s="188"/>
      <c r="B78" s="196">
        <v>67</v>
      </c>
      <c r="C78" s="414"/>
      <c r="D78" s="415"/>
      <c r="E78" s="204"/>
      <c r="F78" s="197"/>
      <c r="G78" s="183"/>
    </row>
    <row r="79" spans="1:7" s="43" customFormat="1" ht="11.25" x14ac:dyDescent="0.2">
      <c r="A79" s="188"/>
      <c r="B79" s="194">
        <v>68</v>
      </c>
      <c r="C79" s="422"/>
      <c r="D79" s="423"/>
      <c r="E79" s="203"/>
      <c r="F79" s="195"/>
      <c r="G79" s="183"/>
    </row>
    <row r="80" spans="1:7" s="43" customFormat="1" ht="11.25" x14ac:dyDescent="0.2">
      <c r="A80" s="188"/>
      <c r="B80" s="45">
        <v>69</v>
      </c>
      <c r="C80" s="412"/>
      <c r="D80" s="413"/>
      <c r="E80" s="201"/>
      <c r="F80" s="189"/>
      <c r="G80" s="183"/>
    </row>
    <row r="81" spans="1:7" s="43" customFormat="1" ht="11.25" x14ac:dyDescent="0.2">
      <c r="A81" s="188"/>
      <c r="B81" s="45">
        <v>70</v>
      </c>
      <c r="C81" s="412"/>
      <c r="D81" s="413"/>
      <c r="E81" s="201"/>
      <c r="F81" s="189"/>
      <c r="G81" s="183"/>
    </row>
    <row r="82" spans="1:7" s="43" customFormat="1" ht="11.25" x14ac:dyDescent="0.2">
      <c r="A82" s="188"/>
      <c r="B82" s="45">
        <v>71</v>
      </c>
      <c r="C82" s="412"/>
      <c r="D82" s="413"/>
      <c r="E82" s="201"/>
      <c r="F82" s="189"/>
      <c r="G82" s="183"/>
    </row>
    <row r="83" spans="1:7" s="43" customFormat="1" ht="11.25" x14ac:dyDescent="0.2">
      <c r="A83" s="188"/>
      <c r="B83" s="45">
        <v>72</v>
      </c>
      <c r="C83" s="412"/>
      <c r="D83" s="413"/>
      <c r="E83" s="201"/>
      <c r="F83" s="189"/>
      <c r="G83" s="183"/>
    </row>
    <row r="84" spans="1:7" s="43" customFormat="1" ht="11.25" x14ac:dyDescent="0.2">
      <c r="A84" s="188"/>
      <c r="B84" s="45">
        <v>73</v>
      </c>
      <c r="C84" s="412"/>
      <c r="D84" s="413"/>
      <c r="E84" s="201"/>
      <c r="F84" s="189"/>
      <c r="G84" s="183"/>
    </row>
    <row r="85" spans="1:7" s="43" customFormat="1" ht="11.25" x14ac:dyDescent="0.2">
      <c r="A85" s="188"/>
      <c r="B85" s="45">
        <v>74</v>
      </c>
      <c r="C85" s="412"/>
      <c r="D85" s="413"/>
      <c r="E85" s="201"/>
      <c r="F85" s="189"/>
      <c r="G85" s="183"/>
    </row>
    <row r="86" spans="1:7" s="43" customFormat="1" ht="11.25" x14ac:dyDescent="0.2">
      <c r="A86" s="188"/>
      <c r="B86" s="45">
        <v>75</v>
      </c>
      <c r="C86" s="412"/>
      <c r="D86" s="413"/>
      <c r="E86" s="201"/>
      <c r="F86" s="189"/>
      <c r="G86" s="183"/>
    </row>
    <row r="87" spans="1:7" s="43" customFormat="1" ht="11.25" x14ac:dyDescent="0.2">
      <c r="A87" s="188"/>
      <c r="B87" s="45">
        <v>76</v>
      </c>
      <c r="C87" s="412"/>
      <c r="D87" s="413"/>
      <c r="E87" s="201"/>
      <c r="F87" s="189"/>
      <c r="G87" s="183"/>
    </row>
    <row r="88" spans="1:7" s="43" customFormat="1" ht="11.25" x14ac:dyDescent="0.2">
      <c r="A88" s="188"/>
      <c r="B88" s="45">
        <v>77</v>
      </c>
      <c r="C88" s="412"/>
      <c r="D88" s="413"/>
      <c r="E88" s="201"/>
      <c r="F88" s="189"/>
      <c r="G88" s="183"/>
    </row>
    <row r="89" spans="1:7" s="43" customFormat="1" ht="11.25" x14ac:dyDescent="0.2">
      <c r="A89" s="188"/>
      <c r="B89" s="45">
        <v>78</v>
      </c>
      <c r="C89" s="412"/>
      <c r="D89" s="413"/>
      <c r="E89" s="201"/>
      <c r="F89" s="189"/>
      <c r="G89" s="183"/>
    </row>
    <row r="90" spans="1:7" s="43" customFormat="1" ht="11.25" x14ac:dyDescent="0.2">
      <c r="A90" s="188"/>
      <c r="B90" s="45">
        <v>79</v>
      </c>
      <c r="C90" s="412"/>
      <c r="D90" s="413"/>
      <c r="E90" s="201"/>
      <c r="F90" s="189"/>
      <c r="G90" s="183"/>
    </row>
    <row r="91" spans="1:7" s="43" customFormat="1" ht="11.25" x14ac:dyDescent="0.2">
      <c r="A91" s="188"/>
      <c r="B91" s="45">
        <v>80</v>
      </c>
      <c r="C91" s="412"/>
      <c r="D91" s="413"/>
      <c r="E91" s="201"/>
      <c r="F91" s="189"/>
      <c r="G91" s="183"/>
    </row>
    <row r="92" spans="1:7" s="43" customFormat="1" ht="11.25" x14ac:dyDescent="0.2">
      <c r="A92" s="188"/>
      <c r="B92" s="45">
        <v>81</v>
      </c>
      <c r="C92" s="412"/>
      <c r="D92" s="413"/>
      <c r="E92" s="201"/>
      <c r="F92" s="207"/>
      <c r="G92" s="183"/>
    </row>
    <row r="93" spans="1:7" s="43" customFormat="1" ht="11.25" x14ac:dyDescent="0.2">
      <c r="A93" s="188"/>
      <c r="B93" s="45">
        <v>82</v>
      </c>
      <c r="C93" s="412"/>
      <c r="D93" s="413"/>
      <c r="E93" s="201"/>
      <c r="F93" s="207"/>
      <c r="G93" s="183"/>
    </row>
    <row r="94" spans="1:7" s="43" customFormat="1" ht="11.25" x14ac:dyDescent="0.2">
      <c r="A94" s="188"/>
      <c r="B94" s="45">
        <v>83</v>
      </c>
      <c r="C94" s="412"/>
      <c r="D94" s="413"/>
      <c r="E94" s="201"/>
      <c r="F94" s="207"/>
      <c r="G94" s="183"/>
    </row>
    <row r="95" spans="1:7" s="43" customFormat="1" ht="11.25" x14ac:dyDescent="0.2">
      <c r="A95" s="188"/>
      <c r="B95" s="45">
        <v>84</v>
      </c>
      <c r="C95" s="412"/>
      <c r="D95" s="413"/>
      <c r="E95" s="201"/>
      <c r="F95" s="207"/>
      <c r="G95" s="183"/>
    </row>
    <row r="96" spans="1:7" s="43" customFormat="1" ht="11.25" x14ac:dyDescent="0.2">
      <c r="A96" s="188"/>
      <c r="B96" s="45">
        <v>85</v>
      </c>
      <c r="C96" s="412"/>
      <c r="D96" s="413"/>
      <c r="E96" s="201"/>
      <c r="F96" s="207"/>
      <c r="G96" s="183"/>
    </row>
    <row r="97" spans="1:7" s="43" customFormat="1" ht="11.25" x14ac:dyDescent="0.2">
      <c r="A97" s="188"/>
      <c r="B97" s="45">
        <v>86</v>
      </c>
      <c r="C97" s="412"/>
      <c r="D97" s="413"/>
      <c r="E97" s="201"/>
      <c r="F97" s="207"/>
      <c r="G97" s="183"/>
    </row>
    <row r="98" spans="1:7" s="43" customFormat="1" ht="11.25" x14ac:dyDescent="0.2">
      <c r="A98" s="188"/>
      <c r="B98" s="45">
        <v>87</v>
      </c>
      <c r="C98" s="412"/>
      <c r="D98" s="413"/>
      <c r="E98" s="201"/>
      <c r="F98" s="207"/>
      <c r="G98" s="183"/>
    </row>
    <row r="99" spans="1:7" s="43" customFormat="1" ht="11.25" x14ac:dyDescent="0.2">
      <c r="A99" s="188"/>
      <c r="B99" s="45">
        <v>88</v>
      </c>
      <c r="C99" s="412"/>
      <c r="D99" s="413"/>
      <c r="E99" s="201"/>
      <c r="F99" s="207"/>
      <c r="G99" s="183"/>
    </row>
    <row r="100" spans="1:7" s="43" customFormat="1" ht="12" thickBot="1" x14ac:dyDescent="0.25">
      <c r="A100" s="188"/>
      <c r="B100" s="196">
        <v>89</v>
      </c>
      <c r="C100" s="414"/>
      <c r="D100" s="415"/>
      <c r="E100" s="204"/>
      <c r="F100" s="209"/>
      <c r="G100" s="183"/>
    </row>
    <row r="101" spans="1:7" s="43" customFormat="1" ht="11.25" x14ac:dyDescent="0.2">
      <c r="A101" s="188"/>
      <c r="B101" s="173">
        <v>90</v>
      </c>
      <c r="C101" s="416"/>
      <c r="D101" s="417"/>
      <c r="E101" s="205"/>
      <c r="F101" s="193"/>
      <c r="G101" s="183"/>
    </row>
    <row r="102" spans="1:7" s="43" customFormat="1" ht="12" thickBot="1" x14ac:dyDescent="0.25">
      <c r="A102" s="188"/>
      <c r="B102" s="190">
        <v>91</v>
      </c>
      <c r="C102" s="420"/>
      <c r="D102" s="421"/>
      <c r="E102" s="202"/>
      <c r="F102" s="192"/>
      <c r="G102" s="183"/>
    </row>
    <row r="103" spans="1:7" s="43" customFormat="1" ht="11.25" x14ac:dyDescent="0.2">
      <c r="A103" s="188"/>
      <c r="B103" s="194">
        <v>92</v>
      </c>
      <c r="C103" s="422"/>
      <c r="D103" s="423"/>
      <c r="E103" s="203"/>
      <c r="F103" s="195"/>
      <c r="G103" s="183"/>
    </row>
    <row r="104" spans="1:7" s="43" customFormat="1" ht="11.25" x14ac:dyDescent="0.2">
      <c r="A104" s="188"/>
      <c r="B104" s="45">
        <v>93</v>
      </c>
      <c r="C104" s="412"/>
      <c r="D104" s="413"/>
      <c r="E104" s="201"/>
      <c r="F104" s="189"/>
      <c r="G104" s="183"/>
    </row>
    <row r="105" spans="1:7" s="43" customFormat="1" ht="11.25" x14ac:dyDescent="0.2">
      <c r="A105" s="188"/>
      <c r="B105" s="45">
        <v>94</v>
      </c>
      <c r="C105" s="412"/>
      <c r="D105" s="413"/>
      <c r="E105" s="201"/>
      <c r="F105" s="189"/>
      <c r="G105" s="183"/>
    </row>
    <row r="106" spans="1:7" s="43" customFormat="1" ht="11.25" x14ac:dyDescent="0.2">
      <c r="A106" s="188"/>
      <c r="B106" s="45">
        <v>95</v>
      </c>
      <c r="C106" s="412"/>
      <c r="D106" s="413"/>
      <c r="E106" s="201"/>
      <c r="F106" s="189"/>
      <c r="G106" s="183"/>
    </row>
    <row r="107" spans="1:7" s="43" customFormat="1" ht="11.25" x14ac:dyDescent="0.2">
      <c r="A107" s="188"/>
      <c r="B107" s="45">
        <v>96</v>
      </c>
      <c r="C107" s="412"/>
      <c r="D107" s="413"/>
      <c r="E107" s="201"/>
      <c r="F107" s="189"/>
      <c r="G107" s="183"/>
    </row>
    <row r="108" spans="1:7" s="43" customFormat="1" ht="11.25" x14ac:dyDescent="0.2">
      <c r="A108" s="188"/>
      <c r="B108" s="45">
        <v>97</v>
      </c>
      <c r="C108" s="412"/>
      <c r="D108" s="413"/>
      <c r="E108" s="201"/>
      <c r="F108" s="189"/>
      <c r="G108" s="183"/>
    </row>
    <row r="109" spans="1:7" s="43" customFormat="1" ht="11.25" x14ac:dyDescent="0.2">
      <c r="A109" s="188"/>
      <c r="B109" s="45">
        <v>98</v>
      </c>
      <c r="C109" s="412"/>
      <c r="D109" s="413"/>
      <c r="E109" s="201"/>
      <c r="F109" s="189"/>
      <c r="G109" s="183"/>
    </row>
    <row r="110" spans="1:7" s="43" customFormat="1" ht="11.25" x14ac:dyDescent="0.2">
      <c r="A110" s="188"/>
      <c r="B110" s="45">
        <v>99</v>
      </c>
      <c r="C110" s="412"/>
      <c r="D110" s="413"/>
      <c r="E110" s="201"/>
      <c r="F110" s="207"/>
      <c r="G110" s="183"/>
    </row>
    <row r="111" spans="1:7" s="43" customFormat="1" ht="11.25" x14ac:dyDescent="0.2">
      <c r="A111" s="188"/>
      <c r="B111" s="45">
        <v>100</v>
      </c>
      <c r="C111" s="412"/>
      <c r="D111" s="413"/>
      <c r="E111" s="201"/>
      <c r="F111" s="207"/>
      <c r="G111" s="183"/>
    </row>
    <row r="112" spans="1:7" s="43" customFormat="1" ht="11.25" x14ac:dyDescent="0.2">
      <c r="A112" s="188"/>
      <c r="B112" s="45">
        <v>101</v>
      </c>
      <c r="C112" s="412"/>
      <c r="D112" s="413"/>
      <c r="E112" s="201"/>
      <c r="F112" s="207"/>
      <c r="G112" s="183"/>
    </row>
    <row r="113" spans="1:7" s="43" customFormat="1" ht="12" thickBot="1" x14ac:dyDescent="0.25">
      <c r="A113" s="188"/>
      <c r="B113" s="196">
        <v>102</v>
      </c>
      <c r="C113" s="414"/>
      <c r="D113" s="415"/>
      <c r="E113" s="204"/>
      <c r="F113" s="209"/>
      <c r="G113" s="183"/>
    </row>
    <row r="114" spans="1:7" s="43" customFormat="1" ht="11.25" x14ac:dyDescent="0.2">
      <c r="A114" s="188"/>
      <c r="B114" s="173">
        <v>103</v>
      </c>
      <c r="C114" s="416"/>
      <c r="D114" s="417"/>
      <c r="E114" s="205"/>
      <c r="F114" s="193"/>
      <c r="G114" s="183"/>
    </row>
    <row r="115" spans="1:7" s="43" customFormat="1" ht="11.25" x14ac:dyDescent="0.2">
      <c r="A115" s="188"/>
      <c r="B115" s="45">
        <v>104</v>
      </c>
      <c r="C115" s="412"/>
      <c r="D115" s="413"/>
      <c r="E115" s="201"/>
      <c r="F115" s="189"/>
      <c r="G115" s="183"/>
    </row>
    <row r="116" spans="1:7" s="43" customFormat="1" ht="11.25" x14ac:dyDescent="0.2">
      <c r="A116" s="188"/>
      <c r="B116" s="45">
        <v>105</v>
      </c>
      <c r="C116" s="412"/>
      <c r="D116" s="413"/>
      <c r="E116" s="201"/>
      <c r="F116" s="189"/>
      <c r="G116" s="183"/>
    </row>
    <row r="117" spans="1:7" s="43" customFormat="1" ht="11.25" x14ac:dyDescent="0.2">
      <c r="A117" s="188"/>
      <c r="B117" s="45">
        <v>106</v>
      </c>
      <c r="C117" s="412"/>
      <c r="D117" s="413"/>
      <c r="E117" s="201"/>
      <c r="F117" s="189"/>
      <c r="G117" s="183"/>
    </row>
    <row r="118" spans="1:7" s="43" customFormat="1" ht="11.25" x14ac:dyDescent="0.2">
      <c r="A118" s="188"/>
      <c r="B118" s="45">
        <v>107</v>
      </c>
      <c r="C118" s="412"/>
      <c r="D118" s="413"/>
      <c r="E118" s="201"/>
      <c r="F118" s="189"/>
      <c r="G118" s="183"/>
    </row>
    <row r="119" spans="1:7" s="43" customFormat="1" ht="11.25" x14ac:dyDescent="0.2">
      <c r="A119" s="188"/>
      <c r="B119" s="45">
        <v>108</v>
      </c>
      <c r="C119" s="412"/>
      <c r="D119" s="413"/>
      <c r="E119" s="201"/>
      <c r="F119" s="189"/>
      <c r="G119" s="183"/>
    </row>
    <row r="120" spans="1:7" s="43" customFormat="1" ht="11.25" x14ac:dyDescent="0.2">
      <c r="A120" s="188"/>
      <c r="B120" s="45">
        <v>109</v>
      </c>
      <c r="C120" s="412"/>
      <c r="D120" s="413"/>
      <c r="E120" s="201"/>
      <c r="F120" s="189"/>
      <c r="G120" s="183"/>
    </row>
    <row r="121" spans="1:7" s="43" customFormat="1" ht="11.25" x14ac:dyDescent="0.2">
      <c r="A121" s="188"/>
      <c r="B121" s="45">
        <v>110</v>
      </c>
      <c r="C121" s="412"/>
      <c r="D121" s="413"/>
      <c r="E121" s="201"/>
      <c r="F121" s="189"/>
      <c r="G121" s="183"/>
    </row>
    <row r="122" spans="1:7" s="43" customFormat="1" ht="11.25" x14ac:dyDescent="0.2">
      <c r="A122" s="188"/>
      <c r="B122" s="45">
        <v>111</v>
      </c>
      <c r="C122" s="412"/>
      <c r="D122" s="413"/>
      <c r="E122" s="201"/>
      <c r="F122" s="189"/>
      <c r="G122" s="183"/>
    </row>
    <row r="123" spans="1:7" s="43" customFormat="1" ht="11.25" x14ac:dyDescent="0.2">
      <c r="A123" s="188"/>
      <c r="B123" s="45">
        <v>112</v>
      </c>
      <c r="C123" s="412"/>
      <c r="D123" s="413"/>
      <c r="E123" s="201"/>
      <c r="F123" s="189"/>
      <c r="G123" s="183"/>
    </row>
    <row r="124" spans="1:7" s="43" customFormat="1" ht="11.25" x14ac:dyDescent="0.2">
      <c r="A124" s="188"/>
      <c r="B124" s="45">
        <v>113</v>
      </c>
      <c r="C124" s="412"/>
      <c r="D124" s="413"/>
      <c r="E124" s="201"/>
      <c r="F124" s="207"/>
      <c r="G124" s="183"/>
    </row>
    <row r="125" spans="1:7" s="43" customFormat="1" ht="11.25" x14ac:dyDescent="0.2">
      <c r="A125" s="188"/>
      <c r="B125" s="45">
        <v>114</v>
      </c>
      <c r="C125" s="412"/>
      <c r="D125" s="413"/>
      <c r="E125" s="201"/>
      <c r="F125" s="207"/>
      <c r="G125" s="183"/>
    </row>
    <row r="126" spans="1:7" s="43" customFormat="1" ht="11.25" x14ac:dyDescent="0.2">
      <c r="A126" s="188"/>
      <c r="B126" s="45">
        <v>115</v>
      </c>
      <c r="C126" s="412"/>
      <c r="D126" s="413"/>
      <c r="E126" s="201"/>
      <c r="F126" s="207"/>
      <c r="G126" s="183"/>
    </row>
    <row r="127" spans="1:7" s="43" customFormat="1" ht="11.25" x14ac:dyDescent="0.2">
      <c r="A127" s="188"/>
      <c r="B127" s="45">
        <v>116</v>
      </c>
      <c r="C127" s="412"/>
      <c r="D127" s="413"/>
      <c r="E127" s="201"/>
      <c r="F127" s="207"/>
      <c r="G127" s="183"/>
    </row>
    <row r="128" spans="1:7" s="43" customFormat="1" ht="11.25" x14ac:dyDescent="0.2">
      <c r="A128" s="188"/>
      <c r="B128" s="45">
        <v>117</v>
      </c>
      <c r="C128" s="412"/>
      <c r="D128" s="413"/>
      <c r="E128" s="201"/>
      <c r="F128" s="207"/>
      <c r="G128" s="183"/>
    </row>
    <row r="129" spans="1:7" s="43" customFormat="1" ht="11.25" x14ac:dyDescent="0.2">
      <c r="A129" s="188"/>
      <c r="B129" s="45">
        <v>118</v>
      </c>
      <c r="C129" s="412"/>
      <c r="D129" s="413"/>
      <c r="E129" s="201"/>
      <c r="F129" s="207"/>
      <c r="G129" s="183"/>
    </row>
    <row r="130" spans="1:7" s="43" customFormat="1" ht="12" thickBot="1" x14ac:dyDescent="0.25">
      <c r="A130" s="188"/>
      <c r="B130" s="190">
        <v>119</v>
      </c>
      <c r="C130" s="420"/>
      <c r="D130" s="421"/>
      <c r="E130" s="202"/>
      <c r="F130" s="208"/>
      <c r="G130" s="183"/>
    </row>
    <row r="131" spans="1:7" s="43" customFormat="1" ht="11.25" x14ac:dyDescent="0.2">
      <c r="A131" s="188"/>
      <c r="B131" s="194">
        <v>120</v>
      </c>
      <c r="C131" s="422"/>
      <c r="D131" s="423"/>
      <c r="E131" s="203"/>
      <c r="F131" s="195"/>
      <c r="G131" s="183"/>
    </row>
    <row r="132" spans="1:7" s="43" customFormat="1" ht="11.25" x14ac:dyDescent="0.2">
      <c r="A132" s="188"/>
      <c r="B132" s="45">
        <v>121</v>
      </c>
      <c r="C132" s="412"/>
      <c r="D132" s="413"/>
      <c r="E132" s="201"/>
      <c r="F132" s="189"/>
      <c r="G132" s="183"/>
    </row>
    <row r="133" spans="1:7" s="43" customFormat="1" ht="11.25" x14ac:dyDescent="0.2">
      <c r="A133" s="188"/>
      <c r="B133" s="45">
        <v>122</v>
      </c>
      <c r="C133" s="412"/>
      <c r="D133" s="413"/>
      <c r="E133" s="201"/>
      <c r="F133" s="207"/>
      <c r="G133" s="183"/>
    </row>
    <row r="134" spans="1:7" s="43" customFormat="1" ht="11.25" x14ac:dyDescent="0.2">
      <c r="A134" s="188"/>
      <c r="B134" s="45">
        <v>123</v>
      </c>
      <c r="C134" s="412"/>
      <c r="D134" s="413"/>
      <c r="E134" s="201"/>
      <c r="F134" s="207"/>
      <c r="G134" s="183"/>
    </row>
    <row r="135" spans="1:7" s="43" customFormat="1" ht="11.25" x14ac:dyDescent="0.2">
      <c r="A135" s="188"/>
      <c r="B135" s="45">
        <v>124</v>
      </c>
      <c r="C135" s="412"/>
      <c r="D135" s="413"/>
      <c r="E135" s="201"/>
      <c r="F135" s="207"/>
      <c r="G135" s="183"/>
    </row>
    <row r="136" spans="1:7" s="43" customFormat="1" ht="11.25" x14ac:dyDescent="0.2">
      <c r="A136" s="188"/>
      <c r="B136" s="45">
        <v>125</v>
      </c>
      <c r="C136" s="412"/>
      <c r="D136" s="413"/>
      <c r="E136" s="201"/>
      <c r="F136" s="207"/>
      <c r="G136" s="183"/>
    </row>
    <row r="137" spans="1:7" s="43" customFormat="1" ht="11.25" x14ac:dyDescent="0.2">
      <c r="A137" s="188"/>
      <c r="B137" s="45">
        <v>126</v>
      </c>
      <c r="C137" s="412"/>
      <c r="D137" s="413"/>
      <c r="E137" s="201"/>
      <c r="F137" s="207"/>
      <c r="G137" s="183"/>
    </row>
    <row r="138" spans="1:7" s="43" customFormat="1" ht="11.25" x14ac:dyDescent="0.2">
      <c r="A138" s="188"/>
      <c r="B138" s="45">
        <v>127</v>
      </c>
      <c r="C138" s="412"/>
      <c r="D138" s="413"/>
      <c r="E138" s="201"/>
      <c r="F138" s="207"/>
      <c r="G138" s="183"/>
    </row>
    <row r="139" spans="1:7" s="43" customFormat="1" ht="11.25" x14ac:dyDescent="0.2">
      <c r="A139" s="188"/>
      <c r="B139" s="45">
        <v>128</v>
      </c>
      <c r="C139" s="412"/>
      <c r="D139" s="413"/>
      <c r="E139" s="201"/>
      <c r="F139" s="207"/>
      <c r="G139" s="183"/>
    </row>
    <row r="140" spans="1:7" s="43" customFormat="1" ht="11.25" x14ac:dyDescent="0.2">
      <c r="A140" s="188"/>
      <c r="B140" s="45">
        <v>129</v>
      </c>
      <c r="C140" s="412"/>
      <c r="D140" s="413"/>
      <c r="E140" s="201"/>
      <c r="F140" s="207"/>
      <c r="G140" s="183"/>
    </row>
    <row r="141" spans="1:7" s="43" customFormat="1" ht="12" thickBot="1" x14ac:dyDescent="0.25">
      <c r="A141" s="188"/>
      <c r="B141" s="196">
        <v>130</v>
      </c>
      <c r="C141" s="414"/>
      <c r="D141" s="415"/>
      <c r="E141" s="204"/>
      <c r="F141" s="209"/>
      <c r="G141" s="183"/>
    </row>
    <row r="142" spans="1:7" s="43" customFormat="1" ht="11.25" x14ac:dyDescent="0.2">
      <c r="A142" s="188"/>
      <c r="B142" s="173">
        <v>131</v>
      </c>
      <c r="C142" s="416"/>
      <c r="D142" s="417"/>
      <c r="E142" s="205"/>
      <c r="F142" s="193"/>
      <c r="G142" s="183"/>
    </row>
    <row r="143" spans="1:7" s="43" customFormat="1" ht="11.25" x14ac:dyDescent="0.2">
      <c r="A143" s="188"/>
      <c r="B143" s="45">
        <v>132</v>
      </c>
      <c r="C143" s="412"/>
      <c r="D143" s="413"/>
      <c r="E143" s="201"/>
      <c r="F143" s="189"/>
      <c r="G143" s="183"/>
    </row>
    <row r="144" spans="1:7" s="43" customFormat="1" ht="11.25" x14ac:dyDescent="0.2">
      <c r="A144" s="188"/>
      <c r="B144" s="45">
        <v>133</v>
      </c>
      <c r="C144" s="412"/>
      <c r="D144" s="413"/>
      <c r="E144" s="201"/>
      <c r="F144" s="189"/>
      <c r="G144" s="183"/>
    </row>
    <row r="145" spans="1:7" s="43" customFormat="1" ht="11.25" x14ac:dyDescent="0.2">
      <c r="A145" s="188"/>
      <c r="B145" s="45">
        <v>134</v>
      </c>
      <c r="C145" s="412"/>
      <c r="D145" s="413"/>
      <c r="E145" s="201"/>
      <c r="F145" s="189"/>
      <c r="G145" s="183"/>
    </row>
    <row r="146" spans="1:7" s="43" customFormat="1" ht="12" thickBot="1" x14ac:dyDescent="0.25">
      <c r="A146" s="188"/>
      <c r="B146" s="190">
        <v>135</v>
      </c>
      <c r="C146" s="420"/>
      <c r="D146" s="421"/>
      <c r="E146" s="202"/>
      <c r="F146" s="192"/>
      <c r="G146" s="183"/>
    </row>
    <row r="147" spans="1:7" s="43" customFormat="1" ht="11.25" x14ac:dyDescent="0.2">
      <c r="A147" s="188"/>
      <c r="B147" s="194">
        <v>136</v>
      </c>
      <c r="C147" s="422"/>
      <c r="D147" s="423"/>
      <c r="E147" s="203"/>
      <c r="F147" s="195"/>
      <c r="G147" s="183"/>
    </row>
    <row r="148" spans="1:7" s="43" customFormat="1" ht="11.25" x14ac:dyDescent="0.2">
      <c r="A148" s="188"/>
      <c r="B148" s="45">
        <v>137</v>
      </c>
      <c r="C148" s="412"/>
      <c r="D148" s="413"/>
      <c r="E148" s="201"/>
      <c r="F148" s="189"/>
      <c r="G148" s="183"/>
    </row>
    <row r="149" spans="1:7" s="43" customFormat="1" ht="11.25" x14ac:dyDescent="0.2">
      <c r="A149" s="188"/>
      <c r="B149" s="45">
        <v>138</v>
      </c>
      <c r="C149" s="412"/>
      <c r="D149" s="413"/>
      <c r="E149" s="201"/>
      <c r="F149" s="189"/>
      <c r="G149" s="183"/>
    </row>
    <row r="150" spans="1:7" s="43" customFormat="1" ht="11.25" x14ac:dyDescent="0.2">
      <c r="A150" s="188"/>
      <c r="B150" s="45">
        <v>139</v>
      </c>
      <c r="C150" s="412"/>
      <c r="D150" s="413"/>
      <c r="E150" s="201"/>
      <c r="F150" s="189"/>
      <c r="G150" s="183"/>
    </row>
    <row r="151" spans="1:7" s="43" customFormat="1" ht="11.25" x14ac:dyDescent="0.2">
      <c r="A151" s="188"/>
      <c r="B151" s="45">
        <v>140</v>
      </c>
      <c r="C151" s="412"/>
      <c r="D151" s="413"/>
      <c r="E151" s="201"/>
      <c r="F151" s="189"/>
      <c r="G151" s="183"/>
    </row>
    <row r="152" spans="1:7" s="43" customFormat="1" ht="11.25" x14ac:dyDescent="0.2">
      <c r="A152" s="188"/>
      <c r="B152" s="45">
        <v>141</v>
      </c>
      <c r="C152" s="412"/>
      <c r="D152" s="413"/>
      <c r="E152" s="201"/>
      <c r="F152" s="189"/>
      <c r="G152" s="183"/>
    </row>
    <row r="153" spans="1:7" s="43" customFormat="1" ht="11.25" x14ac:dyDescent="0.2">
      <c r="A153" s="188"/>
      <c r="B153" s="45">
        <v>142</v>
      </c>
      <c r="C153" s="412"/>
      <c r="D153" s="413"/>
      <c r="E153" s="201"/>
      <c r="F153" s="189"/>
      <c r="G153" s="183"/>
    </row>
    <row r="154" spans="1:7" s="43" customFormat="1" ht="11.25" x14ac:dyDescent="0.2">
      <c r="A154" s="188"/>
      <c r="B154" s="45">
        <v>143</v>
      </c>
      <c r="C154" s="412"/>
      <c r="D154" s="413"/>
      <c r="E154" s="201"/>
      <c r="F154" s="207"/>
      <c r="G154" s="183"/>
    </row>
    <row r="155" spans="1:7" s="43" customFormat="1" ht="11.25" x14ac:dyDescent="0.2">
      <c r="A155" s="188"/>
      <c r="B155" s="45">
        <v>144</v>
      </c>
      <c r="C155" s="412"/>
      <c r="D155" s="413"/>
      <c r="E155" s="201"/>
      <c r="F155" s="207"/>
      <c r="G155" s="183"/>
    </row>
    <row r="156" spans="1:7" s="43" customFormat="1" ht="11.25" x14ac:dyDescent="0.2">
      <c r="A156" s="188"/>
      <c r="B156" s="45">
        <v>145</v>
      </c>
      <c r="C156" s="412"/>
      <c r="D156" s="413"/>
      <c r="E156" s="201"/>
      <c r="F156" s="207"/>
      <c r="G156" s="183"/>
    </row>
    <row r="157" spans="1:7" s="43" customFormat="1" ht="11.25" x14ac:dyDescent="0.2">
      <c r="A157" s="188"/>
      <c r="B157" s="45">
        <v>146</v>
      </c>
      <c r="C157" s="412"/>
      <c r="D157" s="413"/>
      <c r="E157" s="201"/>
      <c r="F157" s="207"/>
      <c r="G157" s="183"/>
    </row>
    <row r="158" spans="1:7" s="43" customFormat="1" ht="11.25" x14ac:dyDescent="0.2">
      <c r="A158" s="188"/>
      <c r="B158" s="45">
        <v>147</v>
      </c>
      <c r="C158" s="412"/>
      <c r="D158" s="413"/>
      <c r="E158" s="201"/>
      <c r="F158" s="207"/>
      <c r="G158" s="183"/>
    </row>
    <row r="159" spans="1:7" s="43" customFormat="1" ht="11.25" x14ac:dyDescent="0.2">
      <c r="A159" s="188"/>
      <c r="B159" s="45">
        <v>148</v>
      </c>
      <c r="C159" s="412"/>
      <c r="D159" s="413"/>
      <c r="E159" s="201"/>
      <c r="F159" s="207"/>
      <c r="G159" s="183"/>
    </row>
    <row r="160" spans="1:7" s="43" customFormat="1" ht="11.25" x14ac:dyDescent="0.2">
      <c r="A160" s="188"/>
      <c r="B160" s="45">
        <v>149</v>
      </c>
      <c r="C160" s="412"/>
      <c r="D160" s="413"/>
      <c r="E160" s="201"/>
      <c r="F160" s="207"/>
      <c r="G160" s="183"/>
    </row>
    <row r="161" spans="1:7" s="43" customFormat="1" ht="12" thickBot="1" x14ac:dyDescent="0.25">
      <c r="A161" s="188"/>
      <c r="B161" s="196">
        <v>150</v>
      </c>
      <c r="C161" s="414"/>
      <c r="D161" s="415"/>
      <c r="E161" s="204"/>
      <c r="F161" s="209"/>
      <c r="G161" s="183"/>
    </row>
    <row r="162" spans="1:7" s="43" customFormat="1" ht="11.25" x14ac:dyDescent="0.2">
      <c r="A162" s="188"/>
      <c r="B162" s="173">
        <v>151</v>
      </c>
      <c r="C162" s="416"/>
      <c r="D162" s="417"/>
      <c r="E162" s="205"/>
      <c r="F162" s="193"/>
      <c r="G162" s="183"/>
    </row>
    <row r="163" spans="1:7" s="43" customFormat="1" ht="11.25" x14ac:dyDescent="0.2">
      <c r="A163" s="188"/>
      <c r="B163" s="45">
        <v>152</v>
      </c>
      <c r="C163" s="412"/>
      <c r="D163" s="413"/>
      <c r="E163" s="201"/>
      <c r="F163" s="207"/>
      <c r="G163" s="183"/>
    </row>
    <row r="164" spans="1:7" s="43" customFormat="1" ht="12" thickBot="1" x14ac:dyDescent="0.25">
      <c r="A164" s="188"/>
      <c r="B164" s="190">
        <v>153</v>
      </c>
      <c r="C164" s="420"/>
      <c r="D164" s="421"/>
      <c r="E164" s="202"/>
      <c r="F164" s="208"/>
      <c r="G164" s="183"/>
    </row>
    <row r="165" spans="1:7" s="43" customFormat="1" ht="11.25" x14ac:dyDescent="0.2">
      <c r="A165" s="188"/>
      <c r="B165" s="194">
        <v>154</v>
      </c>
      <c r="C165" s="422"/>
      <c r="D165" s="423"/>
      <c r="E165" s="203"/>
      <c r="F165" s="195"/>
      <c r="G165" s="183"/>
    </row>
    <row r="166" spans="1:7" s="43" customFormat="1" ht="11.25" x14ac:dyDescent="0.2">
      <c r="A166" s="188"/>
      <c r="B166" s="45">
        <v>155</v>
      </c>
      <c r="C166" s="412"/>
      <c r="D166" s="413"/>
      <c r="E166" s="201"/>
      <c r="F166" s="189"/>
      <c r="G166" s="183"/>
    </row>
    <row r="167" spans="1:7" s="43" customFormat="1" ht="11.25" x14ac:dyDescent="0.2">
      <c r="A167" s="188"/>
      <c r="B167" s="45">
        <v>156</v>
      </c>
      <c r="C167" s="412"/>
      <c r="D167" s="413"/>
      <c r="E167" s="201"/>
      <c r="F167" s="189"/>
      <c r="G167" s="183"/>
    </row>
    <row r="168" spans="1:7" s="43" customFormat="1" ht="11.25" x14ac:dyDescent="0.2">
      <c r="A168" s="188"/>
      <c r="B168" s="45">
        <v>157</v>
      </c>
      <c r="C168" s="412"/>
      <c r="D168" s="413"/>
      <c r="E168" s="201"/>
      <c r="F168" s="189"/>
      <c r="G168" s="183"/>
    </row>
    <row r="169" spans="1:7" s="43" customFormat="1" ht="11.25" x14ac:dyDescent="0.2">
      <c r="A169" s="188"/>
      <c r="B169" s="45">
        <v>158</v>
      </c>
      <c r="C169" s="412"/>
      <c r="D169" s="413"/>
      <c r="E169" s="201"/>
      <c r="F169" s="189"/>
      <c r="G169" s="183"/>
    </row>
    <row r="170" spans="1:7" s="43" customFormat="1" ht="11.25" x14ac:dyDescent="0.2">
      <c r="A170" s="188"/>
      <c r="B170" s="45">
        <v>159</v>
      </c>
      <c r="C170" s="412"/>
      <c r="D170" s="413"/>
      <c r="E170" s="201"/>
      <c r="F170" s="189"/>
      <c r="G170" s="183"/>
    </row>
    <row r="171" spans="1:7" s="43" customFormat="1" ht="11.25" x14ac:dyDescent="0.2">
      <c r="A171" s="188"/>
      <c r="B171" s="45">
        <v>160</v>
      </c>
      <c r="C171" s="412"/>
      <c r="D171" s="413"/>
      <c r="E171" s="201"/>
      <c r="F171" s="189"/>
      <c r="G171" s="183"/>
    </row>
    <row r="172" spans="1:7" s="43" customFormat="1" ht="11.25" x14ac:dyDescent="0.2">
      <c r="A172" s="188"/>
      <c r="B172" s="45">
        <v>161</v>
      </c>
      <c r="C172" s="412"/>
      <c r="D172" s="413"/>
      <c r="E172" s="201"/>
      <c r="F172" s="189"/>
      <c r="G172" s="183"/>
    </row>
    <row r="173" spans="1:7" s="43" customFormat="1" ht="11.25" x14ac:dyDescent="0.2">
      <c r="A173" s="188"/>
      <c r="B173" s="45">
        <v>162</v>
      </c>
      <c r="C173" s="412"/>
      <c r="D173" s="413"/>
      <c r="E173" s="201"/>
      <c r="F173" s="189"/>
      <c r="G173" s="183"/>
    </row>
    <row r="174" spans="1:7" s="43" customFormat="1" ht="11.25" x14ac:dyDescent="0.2">
      <c r="A174" s="188"/>
      <c r="B174" s="45">
        <v>163</v>
      </c>
      <c r="C174" s="412"/>
      <c r="D174" s="413"/>
      <c r="E174" s="201"/>
      <c r="F174" s="189"/>
      <c r="G174" s="183"/>
    </row>
    <row r="175" spans="1:7" s="43" customFormat="1" ht="11.25" x14ac:dyDescent="0.2">
      <c r="A175" s="188"/>
      <c r="B175" s="45">
        <v>164</v>
      </c>
      <c r="C175" s="412"/>
      <c r="D175" s="413"/>
      <c r="E175" s="201"/>
      <c r="F175" s="189"/>
      <c r="G175" s="183"/>
    </row>
    <row r="176" spans="1:7" s="43" customFormat="1" ht="11.25" x14ac:dyDescent="0.2">
      <c r="A176" s="188"/>
      <c r="B176" s="45">
        <v>165</v>
      </c>
      <c r="C176" s="412"/>
      <c r="D176" s="413"/>
      <c r="E176" s="201"/>
      <c r="F176" s="207"/>
      <c r="G176" s="183"/>
    </row>
    <row r="177" spans="1:11" s="43" customFormat="1" ht="11.25" x14ac:dyDescent="0.2">
      <c r="A177" s="188"/>
      <c r="B177" s="45">
        <v>166</v>
      </c>
      <c r="C177" s="412"/>
      <c r="D177" s="413"/>
      <c r="E177" s="201"/>
      <c r="F177" s="207"/>
      <c r="G177" s="183"/>
    </row>
    <row r="178" spans="1:11" s="43" customFormat="1" ht="11.25" x14ac:dyDescent="0.2">
      <c r="A178" s="188"/>
      <c r="B178" s="45">
        <v>167</v>
      </c>
      <c r="C178" s="412"/>
      <c r="D178" s="413"/>
      <c r="E178" s="201"/>
      <c r="F178" s="207"/>
      <c r="G178" s="183"/>
    </row>
    <row r="179" spans="1:11" s="43" customFormat="1" ht="12" thickBot="1" x14ac:dyDescent="0.25">
      <c r="A179" s="188"/>
      <c r="B179" s="196">
        <v>168</v>
      </c>
      <c r="C179" s="414"/>
      <c r="D179" s="415"/>
      <c r="E179" s="204"/>
      <c r="F179" s="209"/>
      <c r="G179" s="183"/>
    </row>
    <row r="180" spans="1:11" s="43" customFormat="1" ht="11.25" x14ac:dyDescent="0.2">
      <c r="A180" s="188"/>
      <c r="B180" s="173">
        <v>169</v>
      </c>
      <c r="C180" s="416"/>
      <c r="D180" s="417"/>
      <c r="E180" s="205"/>
      <c r="F180" s="193"/>
      <c r="G180" s="183"/>
    </row>
    <row r="181" spans="1:11" s="43" customFormat="1" ht="11.25" x14ac:dyDescent="0.2">
      <c r="A181" s="188"/>
      <c r="B181" s="45">
        <v>170</v>
      </c>
      <c r="C181" s="412"/>
      <c r="D181" s="413"/>
      <c r="E181" s="201"/>
      <c r="F181" s="207"/>
      <c r="G181" s="183"/>
    </row>
    <row r="182" spans="1:11" s="43" customFormat="1" ht="11.25" x14ac:dyDescent="0.2">
      <c r="A182" s="188"/>
      <c r="B182" s="45">
        <v>171</v>
      </c>
      <c r="C182" s="412"/>
      <c r="D182" s="413"/>
      <c r="E182" s="201"/>
      <c r="F182" s="207"/>
      <c r="G182" s="183"/>
    </row>
    <row r="183" spans="1:11" s="43" customFormat="1" ht="11.25" x14ac:dyDescent="0.2">
      <c r="A183" s="188"/>
      <c r="B183" s="45">
        <v>172</v>
      </c>
      <c r="C183" s="412"/>
      <c r="D183" s="413"/>
      <c r="E183" s="201"/>
      <c r="F183" s="207"/>
      <c r="G183" s="183"/>
    </row>
    <row r="184" spans="1:11" s="43" customFormat="1" ht="12" thickBot="1" x14ac:dyDescent="0.25">
      <c r="A184" s="188"/>
      <c r="B184" s="190">
        <v>173</v>
      </c>
      <c r="C184" s="420"/>
      <c r="D184" s="421"/>
      <c r="E184" s="202"/>
      <c r="F184" s="208"/>
      <c r="G184" s="183"/>
    </row>
    <row r="185" spans="1:11" s="43" customFormat="1" ht="12" thickBot="1" x14ac:dyDescent="0.25">
      <c r="A185" s="188"/>
      <c r="B185" s="198">
        <v>174</v>
      </c>
      <c r="C185" s="424"/>
      <c r="D185" s="425"/>
      <c r="E185" s="206"/>
      <c r="F185" s="199"/>
      <c r="G185" s="183"/>
    </row>
    <row r="186" spans="1:11" s="42" customFormat="1" ht="6.75" customHeight="1" x14ac:dyDescent="0.25">
      <c r="A186" s="38"/>
      <c r="B186" s="49"/>
      <c r="C186" s="49"/>
      <c r="D186" s="49"/>
      <c r="E186" s="49"/>
      <c r="F186" s="49"/>
      <c r="G186" s="39"/>
      <c r="I186" s="43"/>
      <c r="J186" s="43"/>
      <c r="K186" s="43"/>
    </row>
    <row r="187" spans="1:11" s="42" customFormat="1" ht="33.75" customHeight="1" x14ac:dyDescent="0.25">
      <c r="A187" s="38"/>
      <c r="B187" s="50"/>
      <c r="C187" s="50"/>
      <c r="D187" s="50"/>
      <c r="E187" s="50"/>
      <c r="F187" s="50"/>
      <c r="G187" s="39"/>
      <c r="I187" s="43"/>
      <c r="J187" s="43"/>
      <c r="K187" s="43"/>
    </row>
    <row r="188" spans="1:11" s="42" customFormat="1" x14ac:dyDescent="0.25">
      <c r="A188" s="38"/>
      <c r="B188" s="39"/>
      <c r="C188" s="39"/>
      <c r="D188" s="39"/>
      <c r="E188" s="39"/>
      <c r="F188" s="39"/>
      <c r="G188" s="39"/>
      <c r="I188" s="43"/>
      <c r="J188" s="43"/>
      <c r="K188" s="43"/>
    </row>
    <row r="189" spans="1:11" s="42" customFormat="1" x14ac:dyDescent="0.25">
      <c r="A189" s="38"/>
      <c r="B189" s="39"/>
      <c r="C189" s="39"/>
      <c r="D189" s="39"/>
      <c r="E189" s="39"/>
      <c r="F189" s="39"/>
      <c r="G189" s="39"/>
      <c r="I189" s="43"/>
      <c r="J189" s="43"/>
      <c r="K189" s="43"/>
    </row>
    <row r="190" spans="1:11" s="42" customFormat="1" x14ac:dyDescent="0.25">
      <c r="A190" s="38"/>
      <c r="B190" s="39"/>
      <c r="C190" s="39"/>
      <c r="D190" s="39"/>
      <c r="E190" s="39"/>
      <c r="F190" s="39"/>
      <c r="G190" s="39"/>
      <c r="I190" s="43"/>
      <c r="J190" s="43"/>
      <c r="K190" s="43"/>
    </row>
    <row r="191" spans="1:11" s="42" customFormat="1" x14ac:dyDescent="0.25">
      <c r="A191" s="38"/>
      <c r="B191" s="39"/>
      <c r="C191" s="39"/>
      <c r="D191" s="39"/>
      <c r="E191" s="39"/>
      <c r="F191" s="39"/>
      <c r="G191" s="39"/>
      <c r="I191" s="43"/>
      <c r="J191" s="43"/>
      <c r="K191" s="43"/>
    </row>
    <row r="192" spans="1:11" s="42" customFormat="1" x14ac:dyDescent="0.25">
      <c r="A192" s="38"/>
      <c r="B192" s="39"/>
      <c r="C192" s="39"/>
      <c r="D192" s="39"/>
      <c r="E192" s="39"/>
      <c r="F192" s="39"/>
      <c r="G192" s="39"/>
      <c r="I192" s="43"/>
      <c r="J192" s="43"/>
      <c r="K192" s="43"/>
    </row>
    <row r="193" spans="1:11" s="42" customFormat="1" x14ac:dyDescent="0.25">
      <c r="A193" s="38"/>
      <c r="B193" s="39"/>
      <c r="C193" s="39"/>
      <c r="D193" s="39"/>
      <c r="E193" s="39"/>
      <c r="F193" s="39"/>
      <c r="G193" s="39"/>
      <c r="I193" s="43"/>
      <c r="J193" s="43"/>
      <c r="K193" s="43"/>
    </row>
    <row r="194" spans="1:11" s="42" customFormat="1" x14ac:dyDescent="0.25">
      <c r="A194" s="38"/>
      <c r="B194" s="39"/>
      <c r="C194" s="39"/>
      <c r="D194" s="39"/>
      <c r="E194" s="39"/>
      <c r="F194" s="39"/>
      <c r="G194" s="39"/>
      <c r="I194" s="43"/>
      <c r="J194" s="43"/>
      <c r="K194" s="43"/>
    </row>
    <row r="195" spans="1:11" s="42" customFormat="1" x14ac:dyDescent="0.25">
      <c r="A195" s="38"/>
      <c r="B195" s="39"/>
      <c r="C195" s="39"/>
      <c r="D195" s="39"/>
      <c r="E195" s="39"/>
      <c r="F195" s="39"/>
      <c r="G195" s="39"/>
      <c r="I195" s="43"/>
      <c r="J195" s="43"/>
      <c r="K195" s="43"/>
    </row>
    <row r="196" spans="1:11" s="42" customFormat="1" x14ac:dyDescent="0.25">
      <c r="A196" s="38"/>
      <c r="B196" s="39"/>
      <c r="C196" s="39"/>
      <c r="D196" s="39"/>
      <c r="E196" s="39"/>
      <c r="F196" s="39"/>
      <c r="G196" s="39"/>
      <c r="I196" s="43"/>
      <c r="J196" s="43"/>
      <c r="K196" s="43"/>
    </row>
    <row r="197" spans="1:11" s="42" customFormat="1" x14ac:dyDescent="0.25">
      <c r="A197" s="38"/>
      <c r="B197" s="38"/>
      <c r="C197" s="38"/>
      <c r="D197" s="38"/>
      <c r="E197" s="38"/>
      <c r="F197" s="38"/>
      <c r="G197" s="39"/>
      <c r="I197" s="43"/>
      <c r="J197" s="43"/>
      <c r="K197" s="43"/>
    </row>
    <row r="198" spans="1:11" s="42" customFormat="1" x14ac:dyDescent="0.25">
      <c r="A198" s="38"/>
      <c r="B198" s="38"/>
      <c r="C198" s="38"/>
      <c r="D198" s="38"/>
      <c r="E198" s="38"/>
      <c r="F198" s="38"/>
      <c r="G198" s="39"/>
      <c r="I198" s="43"/>
      <c r="J198" s="43"/>
      <c r="K198" s="43"/>
    </row>
    <row r="199" spans="1:11" s="42" customFormat="1" x14ac:dyDescent="0.25">
      <c r="A199" s="38"/>
      <c r="B199" s="38"/>
      <c r="C199" s="38"/>
      <c r="D199" s="38"/>
      <c r="E199" s="38"/>
      <c r="F199" s="38"/>
      <c r="G199" s="39"/>
      <c r="I199" s="43"/>
      <c r="J199" s="43"/>
      <c r="K199" s="43"/>
    </row>
    <row r="200" spans="1:11" s="42" customFormat="1" x14ac:dyDescent="0.25">
      <c r="A200" s="38"/>
      <c r="B200" s="38"/>
      <c r="C200" s="38"/>
      <c r="D200" s="38"/>
      <c r="E200" s="38"/>
      <c r="F200" s="38"/>
      <c r="G200" s="39"/>
      <c r="I200" s="43"/>
      <c r="J200" s="43"/>
      <c r="K200" s="43"/>
    </row>
    <row r="201" spans="1:11" s="42" customFormat="1" x14ac:dyDescent="0.25">
      <c r="A201" s="38"/>
      <c r="B201" s="38"/>
      <c r="C201" s="38"/>
      <c r="D201" s="38"/>
      <c r="E201" s="38"/>
      <c r="F201" s="38"/>
      <c r="G201" s="39"/>
      <c r="I201" s="43"/>
      <c r="J201" s="43"/>
      <c r="K201" s="43"/>
    </row>
    <row r="202" spans="1:11" s="42" customFormat="1" x14ac:dyDescent="0.25">
      <c r="A202" s="38"/>
      <c r="B202" s="38"/>
      <c r="C202" s="38"/>
      <c r="D202" s="38"/>
      <c r="E202" s="38"/>
      <c r="F202" s="38"/>
      <c r="G202" s="39"/>
      <c r="I202" s="43"/>
      <c r="J202" s="43"/>
      <c r="K202" s="43"/>
    </row>
    <row r="203" spans="1:11" s="42" customFormat="1" x14ac:dyDescent="0.25">
      <c r="A203" s="38"/>
      <c r="B203" s="38"/>
      <c r="C203" s="38"/>
      <c r="D203" s="38"/>
      <c r="E203" s="38"/>
      <c r="F203" s="38"/>
      <c r="G203" s="39"/>
      <c r="I203" s="43"/>
      <c r="J203" s="43"/>
      <c r="K203" s="43"/>
    </row>
    <row r="204" spans="1:11" s="42" customFormat="1" x14ac:dyDescent="0.25">
      <c r="A204" s="38"/>
      <c r="B204" s="38"/>
      <c r="C204" s="38"/>
      <c r="D204" s="38"/>
      <c r="E204" s="38"/>
      <c r="F204" s="38"/>
      <c r="G204" s="39"/>
      <c r="I204" s="43"/>
      <c r="J204" s="43"/>
      <c r="K204" s="43"/>
    </row>
    <row r="205" spans="1:11" s="42" customFormat="1" x14ac:dyDescent="0.25">
      <c r="A205" s="38"/>
      <c r="B205" s="38"/>
      <c r="C205" s="38"/>
      <c r="D205" s="38"/>
      <c r="E205" s="38"/>
      <c r="F205" s="38"/>
      <c r="G205" s="39"/>
      <c r="I205" s="43"/>
      <c r="J205" s="43"/>
      <c r="K205" s="43"/>
    </row>
    <row r="206" spans="1:11" s="42" customFormat="1" x14ac:dyDescent="0.25">
      <c r="A206" s="38"/>
      <c r="B206" s="38"/>
      <c r="C206" s="38"/>
      <c r="D206" s="38"/>
      <c r="E206" s="38"/>
      <c r="F206" s="38"/>
      <c r="G206" s="39"/>
      <c r="I206" s="43"/>
      <c r="J206" s="43"/>
      <c r="K206" s="43"/>
    </row>
    <row r="207" spans="1:11" s="42" customFormat="1" x14ac:dyDescent="0.25">
      <c r="A207" s="38"/>
      <c r="B207" s="38"/>
      <c r="C207" s="38"/>
      <c r="D207" s="38"/>
      <c r="E207" s="38"/>
      <c r="F207" s="38"/>
      <c r="G207" s="39"/>
      <c r="I207" s="43"/>
      <c r="J207" s="43"/>
      <c r="K207" s="43"/>
    </row>
    <row r="208" spans="1:11" s="42" customFormat="1" x14ac:dyDescent="0.25">
      <c r="A208" s="38"/>
      <c r="B208" s="38"/>
      <c r="C208" s="38"/>
      <c r="D208" s="38"/>
      <c r="E208" s="38"/>
      <c r="F208" s="38"/>
      <c r="G208" s="39"/>
      <c r="I208" s="43"/>
      <c r="J208" s="43"/>
      <c r="K208" s="43"/>
    </row>
  </sheetData>
  <sheetProtection selectLockedCells="1"/>
  <mergeCells count="178">
    <mergeCell ref="C184:D184"/>
    <mergeCell ref="C185:D185"/>
    <mergeCell ref="C178:D178"/>
    <mergeCell ref="C179:D179"/>
    <mergeCell ref="C180:D180"/>
    <mergeCell ref="C181:D181"/>
    <mergeCell ref="C182:D182"/>
    <mergeCell ref="C177:D177"/>
    <mergeCell ref="C173:D173"/>
    <mergeCell ref="C174:D174"/>
    <mergeCell ref="C175:D175"/>
    <mergeCell ref="C176:D176"/>
    <mergeCell ref="C183:D183"/>
    <mergeCell ref="C172:D17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62:D16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52:D15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42:D14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32:D13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22:D12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12:D11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02:D10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92:D9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82:D8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72:D7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62:D6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52:D5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42:D4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22:D22"/>
    <mergeCell ref="C13:D13"/>
    <mergeCell ref="C14:D14"/>
    <mergeCell ref="C15:D15"/>
    <mergeCell ref="C16:D16"/>
    <mergeCell ref="C17:D17"/>
    <mergeCell ref="C32:D3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12:D12"/>
    <mergeCell ref="C18:D18"/>
    <mergeCell ref="C19:D19"/>
    <mergeCell ref="C20:D20"/>
    <mergeCell ref="B2:F3"/>
    <mergeCell ref="B9:F9"/>
    <mergeCell ref="B10:F10"/>
    <mergeCell ref="C11:D11"/>
    <mergeCell ref="C21:D21"/>
  </mergeCells>
  <phoneticPr fontId="16" type="noConversion"/>
  <pageMargins left="0.59055118110236227" right="0.39370078740157483" top="0.70866141732283472" bottom="0.59055118110236227" header="0.31496062992125984" footer="0.59055118110236227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tabColor rgb="FF92D050"/>
    <pageSetUpPr fitToPage="1"/>
  </sheetPr>
  <dimension ref="A1:L90"/>
  <sheetViews>
    <sheetView showGridLines="0" zoomScaleSheetLayoutView="100" workbookViewId="0">
      <selection activeCell="D25" sqref="D25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47" style="40" customWidth="1"/>
    <col min="4" max="4" width="55.42578125" style="40" customWidth="1"/>
    <col min="5" max="6" width="8.85546875" style="40"/>
    <col min="7" max="7" width="8.85546875" style="42"/>
    <col min="8" max="8" width="0" style="40" hidden="1" customWidth="1"/>
    <col min="9" max="9" width="0" style="41" hidden="1" customWidth="1"/>
    <col min="10" max="11" width="8.85546875" style="41"/>
    <col min="12" max="16384" width="8.85546875" style="40"/>
  </cols>
  <sheetData>
    <row r="1" spans="1:12" x14ac:dyDescent="0.25">
      <c r="A1" s="38"/>
      <c r="B1" s="38"/>
      <c r="C1" s="38"/>
      <c r="D1" s="38"/>
      <c r="E1" s="38"/>
      <c r="F1" s="38"/>
      <c r="G1" s="39"/>
    </row>
    <row r="2" spans="1:12" s="42" customFormat="1" x14ac:dyDescent="0.25">
      <c r="A2" s="38"/>
      <c r="B2" s="382" t="s">
        <v>141</v>
      </c>
      <c r="C2" s="383"/>
      <c r="D2" s="383"/>
      <c r="E2" s="383"/>
      <c r="F2" s="384"/>
      <c r="G2" s="39"/>
      <c r="I2" s="43"/>
      <c r="J2" s="43"/>
      <c r="K2" s="43"/>
    </row>
    <row r="3" spans="1:12" s="42" customFormat="1" ht="27" customHeight="1" x14ac:dyDescent="0.25">
      <c r="A3" s="38"/>
      <c r="B3" s="385"/>
      <c r="C3" s="386"/>
      <c r="D3" s="386"/>
      <c r="E3" s="386"/>
      <c r="F3" s="387"/>
      <c r="G3" s="39"/>
      <c r="I3" s="43"/>
      <c r="J3" s="43"/>
      <c r="K3" s="43"/>
    </row>
    <row r="4" spans="1:12" s="42" customFormat="1" ht="6.75" customHeight="1" x14ac:dyDescent="0.25">
      <c r="A4" s="38"/>
      <c r="B4" s="72"/>
      <c r="C4" s="73"/>
      <c r="D4" s="73"/>
      <c r="E4" s="73"/>
      <c r="F4" s="73"/>
      <c r="G4" s="72"/>
      <c r="H4" s="39"/>
      <c r="I4" s="73"/>
      <c r="J4" s="73"/>
      <c r="K4" s="73"/>
      <c r="L4" s="39"/>
    </row>
    <row r="5" spans="1:12" s="42" customFormat="1" x14ac:dyDescent="0.25">
      <c r="A5" s="38"/>
      <c r="B5" s="97"/>
      <c r="C5" s="426"/>
      <c r="D5" s="426"/>
      <c r="E5" s="426"/>
      <c r="F5" s="426"/>
      <c r="G5" s="99"/>
      <c r="H5" s="39"/>
      <c r="I5" s="83"/>
      <c r="J5" s="83"/>
      <c r="K5" s="83"/>
      <c r="L5" s="39"/>
    </row>
    <row r="6" spans="1:12" s="42" customFormat="1" ht="24" customHeight="1" x14ac:dyDescent="0.25">
      <c r="A6" s="38"/>
      <c r="B6" s="97"/>
      <c r="C6" s="427" t="e">
        <f>IF(#REF!="","",VLOOKUP(#REF!,#REF!,1,0))</f>
        <v>#REF!</v>
      </c>
      <c r="D6" s="427"/>
      <c r="E6" s="427"/>
      <c r="F6" s="427"/>
      <c r="G6" s="100"/>
      <c r="H6" s="39"/>
      <c r="I6" s="85"/>
      <c r="J6" s="85"/>
      <c r="K6" s="85"/>
      <c r="L6" s="39"/>
    </row>
    <row r="7" spans="1:12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7"/>
      <c r="G7" s="101"/>
      <c r="H7" s="39"/>
      <c r="I7" s="77"/>
      <c r="J7" s="77"/>
      <c r="K7" s="77"/>
      <c r="L7" s="39"/>
    </row>
    <row r="8" spans="1:12" s="42" customFormat="1" ht="6.75" customHeight="1" x14ac:dyDescent="0.25">
      <c r="A8" s="38"/>
      <c r="B8" s="72"/>
      <c r="C8" s="73"/>
      <c r="D8" s="73"/>
      <c r="E8" s="73"/>
      <c r="F8" s="73"/>
      <c r="G8" s="72"/>
      <c r="H8" s="39"/>
      <c r="I8" s="73"/>
      <c r="J8" s="73"/>
      <c r="K8" s="73"/>
      <c r="L8" s="39"/>
    </row>
    <row r="9" spans="1:12" s="42" customFormat="1" ht="24" customHeight="1" x14ac:dyDescent="0.25">
      <c r="A9" s="38"/>
      <c r="B9" s="388" t="s">
        <v>147</v>
      </c>
      <c r="C9" s="388"/>
      <c r="D9" s="388"/>
      <c r="E9" s="388"/>
      <c r="F9" s="388"/>
      <c r="G9" s="39"/>
      <c r="J9" s="43"/>
      <c r="K9" s="43"/>
    </row>
    <row r="10" spans="1:12" s="88" customFormat="1" ht="15" customHeight="1" x14ac:dyDescent="0.25">
      <c r="A10" s="47"/>
      <c r="B10" s="373"/>
      <c r="C10" s="373"/>
      <c r="D10" s="373"/>
      <c r="E10" s="373"/>
      <c r="F10" s="373"/>
      <c r="G10" s="47"/>
      <c r="J10" s="89"/>
      <c r="K10" s="89"/>
    </row>
    <row r="11" spans="1:12" s="42" customFormat="1" x14ac:dyDescent="0.25">
      <c r="A11" s="38"/>
      <c r="B11" s="428" t="s">
        <v>146</v>
      </c>
      <c r="C11" s="429"/>
      <c r="D11" s="187" t="s">
        <v>145</v>
      </c>
      <c r="E11" s="80">
        <v>2012</v>
      </c>
      <c r="F11" s="93">
        <v>2013</v>
      </c>
      <c r="G11" s="102"/>
      <c r="H11" s="95" t="s">
        <v>129</v>
      </c>
      <c r="I11" s="96" t="s">
        <v>20</v>
      </c>
      <c r="J11" s="95"/>
      <c r="K11" s="43"/>
    </row>
    <row r="12" spans="1:12" s="176" customFormat="1" x14ac:dyDescent="0.25">
      <c r="A12" s="174"/>
      <c r="B12" s="430"/>
      <c r="C12" s="431"/>
      <c r="D12" s="12"/>
      <c r="E12" s="178"/>
      <c r="F12" s="179"/>
      <c r="G12" s="175"/>
      <c r="H12" s="176" t="s">
        <v>130</v>
      </c>
      <c r="I12" s="177" t="s">
        <v>21</v>
      </c>
      <c r="J12" s="177"/>
      <c r="K12" s="177"/>
    </row>
    <row r="13" spans="1:12" s="176" customFormat="1" x14ac:dyDescent="0.25">
      <c r="A13" s="174"/>
      <c r="B13" s="406"/>
      <c r="C13" s="407"/>
      <c r="D13" s="12"/>
      <c r="E13" s="178"/>
      <c r="F13" s="179"/>
      <c r="G13" s="175"/>
      <c r="H13" s="176" t="s">
        <v>131</v>
      </c>
      <c r="I13" s="177" t="s">
        <v>24</v>
      </c>
      <c r="J13" s="177"/>
      <c r="K13" s="177"/>
    </row>
    <row r="14" spans="1:12" s="176" customFormat="1" x14ac:dyDescent="0.25">
      <c r="A14" s="174"/>
      <c r="B14" s="406"/>
      <c r="C14" s="407"/>
      <c r="D14" s="12"/>
      <c r="E14" s="178"/>
      <c r="F14" s="179"/>
      <c r="G14" s="175"/>
      <c r="H14" s="176" t="s">
        <v>132</v>
      </c>
      <c r="I14" s="177" t="s">
        <v>23</v>
      </c>
      <c r="J14" s="177"/>
      <c r="K14" s="177"/>
    </row>
    <row r="15" spans="1:12" s="176" customFormat="1" x14ac:dyDescent="0.25">
      <c r="A15" s="174"/>
      <c r="B15" s="406"/>
      <c r="C15" s="407"/>
      <c r="D15" s="12"/>
      <c r="E15" s="178"/>
      <c r="F15" s="179"/>
      <c r="G15" s="175"/>
      <c r="I15" s="177" t="s">
        <v>22</v>
      </c>
      <c r="J15" s="177"/>
      <c r="K15" s="177"/>
    </row>
    <row r="16" spans="1:12" s="176" customFormat="1" x14ac:dyDescent="0.25">
      <c r="A16" s="174"/>
      <c r="B16" s="406"/>
      <c r="C16" s="407"/>
      <c r="D16" s="12"/>
      <c r="E16" s="178"/>
      <c r="F16" s="179"/>
      <c r="G16" s="175"/>
      <c r="I16" s="177"/>
      <c r="J16" s="177"/>
      <c r="K16" s="177"/>
    </row>
    <row r="17" spans="1:11" s="176" customFormat="1" x14ac:dyDescent="0.25">
      <c r="A17" s="174"/>
      <c r="B17" s="406"/>
      <c r="C17" s="407"/>
      <c r="D17" s="12"/>
      <c r="E17" s="178"/>
      <c r="F17" s="179"/>
      <c r="G17" s="175"/>
      <c r="I17" s="177"/>
      <c r="J17" s="177"/>
      <c r="K17" s="177"/>
    </row>
    <row r="18" spans="1:11" s="176" customFormat="1" x14ac:dyDescent="0.25">
      <c r="A18" s="174"/>
      <c r="B18" s="406"/>
      <c r="C18" s="407"/>
      <c r="D18" s="12"/>
      <c r="E18" s="178"/>
      <c r="F18" s="179"/>
      <c r="G18" s="175"/>
      <c r="I18" s="177"/>
      <c r="J18" s="177"/>
      <c r="K18" s="177"/>
    </row>
    <row r="19" spans="1:11" s="176" customFormat="1" x14ac:dyDescent="0.25">
      <c r="A19" s="174"/>
      <c r="B19" s="406"/>
      <c r="C19" s="407"/>
      <c r="D19" s="12"/>
      <c r="E19" s="178"/>
      <c r="F19" s="179"/>
      <c r="G19" s="175"/>
      <c r="I19" s="177"/>
      <c r="J19" s="177"/>
      <c r="K19" s="177"/>
    </row>
    <row r="20" spans="1:11" s="176" customFormat="1" x14ac:dyDescent="0.25">
      <c r="A20" s="174"/>
      <c r="B20" s="406"/>
      <c r="C20" s="407"/>
      <c r="D20" s="12"/>
      <c r="E20" s="178"/>
      <c r="F20" s="179"/>
      <c r="G20" s="175"/>
      <c r="I20" s="177"/>
      <c r="J20" s="177"/>
      <c r="K20" s="177"/>
    </row>
    <row r="21" spans="1:11" s="176" customFormat="1" x14ac:dyDescent="0.25">
      <c r="A21" s="174"/>
      <c r="B21" s="406"/>
      <c r="C21" s="407"/>
      <c r="D21" s="12"/>
      <c r="E21" s="178"/>
      <c r="F21" s="179"/>
      <c r="G21" s="175"/>
      <c r="I21" s="177"/>
      <c r="J21" s="177"/>
      <c r="K21" s="177"/>
    </row>
    <row r="22" spans="1:11" s="176" customFormat="1" x14ac:dyDescent="0.25">
      <c r="A22" s="174"/>
      <c r="B22" s="406"/>
      <c r="C22" s="407"/>
      <c r="D22" s="12"/>
      <c r="E22" s="178"/>
      <c r="F22" s="179"/>
      <c r="G22" s="175"/>
      <c r="I22" s="177"/>
      <c r="J22" s="177"/>
      <c r="K22" s="177"/>
    </row>
    <row r="23" spans="1:11" s="176" customFormat="1" x14ac:dyDescent="0.25">
      <c r="A23" s="174"/>
      <c r="B23" s="406"/>
      <c r="C23" s="407"/>
      <c r="D23" s="12"/>
      <c r="E23" s="178"/>
      <c r="F23" s="179"/>
      <c r="G23" s="175"/>
      <c r="I23" s="177"/>
      <c r="J23" s="177"/>
      <c r="K23" s="177"/>
    </row>
    <row r="24" spans="1:11" s="176" customFormat="1" x14ac:dyDescent="0.25">
      <c r="A24" s="174"/>
      <c r="B24" s="406"/>
      <c r="C24" s="407"/>
      <c r="D24" s="12"/>
      <c r="E24" s="178"/>
      <c r="F24" s="179"/>
      <c r="G24" s="175"/>
      <c r="I24" s="177"/>
      <c r="J24" s="177"/>
      <c r="K24" s="177"/>
    </row>
    <row r="25" spans="1:11" s="176" customFormat="1" x14ac:dyDescent="0.25">
      <c r="A25" s="174"/>
      <c r="B25" s="406"/>
      <c r="C25" s="407"/>
      <c r="D25" s="12"/>
      <c r="E25" s="178"/>
      <c r="F25" s="179"/>
      <c r="G25" s="175"/>
      <c r="I25" s="177"/>
      <c r="J25" s="177"/>
      <c r="K25" s="177"/>
    </row>
    <row r="26" spans="1:11" s="176" customFormat="1" x14ac:dyDescent="0.25">
      <c r="A26" s="174"/>
      <c r="B26" s="406"/>
      <c r="C26" s="407"/>
      <c r="D26" s="12"/>
      <c r="E26" s="178"/>
      <c r="F26" s="179"/>
      <c r="G26" s="175"/>
      <c r="I26" s="177"/>
      <c r="J26" s="177"/>
      <c r="K26" s="177"/>
    </row>
    <row r="27" spans="1:11" s="176" customFormat="1" x14ac:dyDescent="0.25">
      <c r="A27" s="174"/>
      <c r="B27" s="406"/>
      <c r="C27" s="407"/>
      <c r="D27" s="12"/>
      <c r="E27" s="178"/>
      <c r="F27" s="179"/>
      <c r="G27" s="175"/>
      <c r="I27" s="177"/>
      <c r="J27" s="177"/>
      <c r="K27" s="177"/>
    </row>
    <row r="28" spans="1:11" s="176" customFormat="1" x14ac:dyDescent="0.25">
      <c r="A28" s="174"/>
      <c r="B28" s="406"/>
      <c r="C28" s="407"/>
      <c r="D28" s="12"/>
      <c r="E28" s="178"/>
      <c r="F28" s="179"/>
      <c r="G28" s="175"/>
      <c r="I28" s="177"/>
      <c r="J28" s="177"/>
      <c r="K28" s="177"/>
    </row>
    <row r="29" spans="1:11" s="176" customFormat="1" x14ac:dyDescent="0.25">
      <c r="A29" s="174"/>
      <c r="B29" s="406"/>
      <c r="C29" s="407"/>
      <c r="D29" s="12"/>
      <c r="E29" s="178"/>
      <c r="F29" s="179"/>
      <c r="G29" s="175"/>
      <c r="I29" s="177"/>
      <c r="J29" s="177"/>
      <c r="K29" s="177"/>
    </row>
    <row r="30" spans="1:11" s="176" customFormat="1" x14ac:dyDescent="0.25">
      <c r="A30" s="174"/>
      <c r="B30" s="406"/>
      <c r="C30" s="407"/>
      <c r="D30" s="12"/>
      <c r="E30" s="178"/>
      <c r="F30" s="179"/>
      <c r="G30" s="175"/>
      <c r="I30" s="177"/>
      <c r="J30" s="177"/>
      <c r="K30" s="177"/>
    </row>
    <row r="31" spans="1:11" s="176" customFormat="1" x14ac:dyDescent="0.25">
      <c r="A31" s="174"/>
      <c r="B31" s="406"/>
      <c r="C31" s="407"/>
      <c r="D31" s="12"/>
      <c r="E31" s="178"/>
      <c r="F31" s="179"/>
      <c r="G31" s="175"/>
      <c r="I31" s="177"/>
      <c r="J31" s="177"/>
      <c r="K31" s="177"/>
    </row>
    <row r="32" spans="1:11" s="176" customFormat="1" x14ac:dyDescent="0.25">
      <c r="A32" s="174"/>
      <c r="B32" s="406"/>
      <c r="C32" s="407"/>
      <c r="D32" s="12"/>
      <c r="E32" s="178"/>
      <c r="F32" s="179"/>
      <c r="G32" s="175"/>
      <c r="I32" s="177"/>
      <c r="J32" s="177"/>
      <c r="K32" s="177"/>
    </row>
    <row r="33" spans="1:11" s="176" customFormat="1" x14ac:dyDescent="0.25">
      <c r="A33" s="174"/>
      <c r="B33" s="406"/>
      <c r="C33" s="407"/>
      <c r="D33" s="12"/>
      <c r="E33" s="178"/>
      <c r="F33" s="179"/>
      <c r="G33" s="175"/>
      <c r="I33" s="177"/>
      <c r="J33" s="177"/>
      <c r="K33" s="177"/>
    </row>
    <row r="34" spans="1:11" s="176" customFormat="1" x14ac:dyDescent="0.25">
      <c r="A34" s="174"/>
      <c r="B34" s="406"/>
      <c r="C34" s="407"/>
      <c r="D34" s="12"/>
      <c r="E34" s="178"/>
      <c r="F34" s="179"/>
      <c r="G34" s="175"/>
      <c r="I34" s="177"/>
      <c r="J34" s="177"/>
      <c r="K34" s="177"/>
    </row>
    <row r="35" spans="1:11" s="176" customFormat="1" x14ac:dyDescent="0.25">
      <c r="A35" s="174"/>
      <c r="B35" s="406"/>
      <c r="C35" s="407"/>
      <c r="D35" s="12"/>
      <c r="E35" s="178"/>
      <c r="F35" s="179"/>
      <c r="G35" s="175"/>
      <c r="I35" s="177"/>
      <c r="J35" s="177"/>
      <c r="K35" s="177"/>
    </row>
    <row r="36" spans="1:11" s="176" customFormat="1" x14ac:dyDescent="0.25">
      <c r="A36" s="174"/>
      <c r="B36" s="406"/>
      <c r="C36" s="407"/>
      <c r="D36" s="12"/>
      <c r="E36" s="178"/>
      <c r="F36" s="179"/>
      <c r="G36" s="175"/>
      <c r="I36" s="177"/>
      <c r="J36" s="177"/>
      <c r="K36" s="177"/>
    </row>
    <row r="37" spans="1:11" s="176" customFormat="1" x14ac:dyDescent="0.25">
      <c r="A37" s="174"/>
      <c r="B37" s="406"/>
      <c r="C37" s="407"/>
      <c r="D37" s="12"/>
      <c r="E37" s="178"/>
      <c r="F37" s="179"/>
      <c r="G37" s="175"/>
      <c r="I37" s="177"/>
      <c r="J37" s="177"/>
      <c r="K37" s="177"/>
    </row>
    <row r="38" spans="1:11" s="176" customFormat="1" x14ac:dyDescent="0.25">
      <c r="A38" s="174"/>
      <c r="B38" s="406"/>
      <c r="C38" s="407"/>
      <c r="D38" s="12"/>
      <c r="E38" s="178"/>
      <c r="F38" s="179"/>
      <c r="G38" s="175"/>
      <c r="I38" s="177"/>
      <c r="J38" s="177"/>
      <c r="K38" s="177"/>
    </row>
    <row r="39" spans="1:11" s="176" customFormat="1" x14ac:dyDescent="0.25">
      <c r="A39" s="174"/>
      <c r="B39" s="406"/>
      <c r="C39" s="407"/>
      <c r="D39" s="12"/>
      <c r="E39" s="178"/>
      <c r="F39" s="179"/>
      <c r="G39" s="175"/>
      <c r="H39" s="176" t="s">
        <v>131</v>
      </c>
      <c r="I39" s="177" t="s">
        <v>24</v>
      </c>
      <c r="J39" s="177"/>
      <c r="K39" s="177"/>
    </row>
    <row r="40" spans="1:11" s="176" customFormat="1" x14ac:dyDescent="0.25">
      <c r="A40" s="174"/>
      <c r="B40" s="406"/>
      <c r="C40" s="407"/>
      <c r="D40" s="12"/>
      <c r="E40" s="178"/>
      <c r="F40" s="179"/>
      <c r="G40" s="175"/>
      <c r="H40" s="176" t="s">
        <v>132</v>
      </c>
      <c r="I40" s="177" t="s">
        <v>23</v>
      </c>
      <c r="J40" s="177"/>
      <c r="K40" s="177"/>
    </row>
    <row r="41" spans="1:11" s="176" customFormat="1" x14ac:dyDescent="0.25">
      <c r="A41" s="174"/>
      <c r="B41" s="406"/>
      <c r="C41" s="407"/>
      <c r="D41" s="12"/>
      <c r="E41" s="178"/>
      <c r="F41" s="179"/>
      <c r="G41" s="175"/>
      <c r="I41" s="177" t="s">
        <v>22</v>
      </c>
      <c r="J41" s="177"/>
      <c r="K41" s="177"/>
    </row>
    <row r="42" spans="1:11" s="176" customFormat="1" x14ac:dyDescent="0.25">
      <c r="A42" s="174"/>
      <c r="B42" s="406"/>
      <c r="C42" s="407"/>
      <c r="D42" s="12"/>
      <c r="E42" s="178"/>
      <c r="F42" s="179"/>
      <c r="G42" s="175"/>
      <c r="I42" s="177"/>
      <c r="J42" s="177"/>
      <c r="K42" s="177"/>
    </row>
    <row r="43" spans="1:11" s="176" customFormat="1" x14ac:dyDescent="0.25">
      <c r="A43" s="174"/>
      <c r="B43" s="406"/>
      <c r="C43" s="407"/>
      <c r="D43" s="12"/>
      <c r="E43" s="178"/>
      <c r="F43" s="179"/>
      <c r="G43" s="175"/>
      <c r="I43" s="177"/>
      <c r="J43" s="177"/>
      <c r="K43" s="177"/>
    </row>
    <row r="44" spans="1:11" s="176" customFormat="1" x14ac:dyDescent="0.25">
      <c r="A44" s="174"/>
      <c r="B44" s="406"/>
      <c r="C44" s="407"/>
      <c r="D44" s="12"/>
      <c r="E44" s="178"/>
      <c r="F44" s="179"/>
      <c r="G44" s="175"/>
      <c r="I44" s="177"/>
      <c r="J44" s="177"/>
      <c r="K44" s="177"/>
    </row>
    <row r="45" spans="1:11" s="176" customFormat="1" x14ac:dyDescent="0.25">
      <c r="A45" s="174"/>
      <c r="B45" s="406"/>
      <c r="C45" s="407"/>
      <c r="D45" s="12"/>
      <c r="E45" s="178"/>
      <c r="F45" s="179"/>
      <c r="G45" s="175"/>
      <c r="I45" s="177"/>
      <c r="J45" s="177"/>
      <c r="K45" s="177"/>
    </row>
    <row r="46" spans="1:11" s="176" customFormat="1" x14ac:dyDescent="0.25">
      <c r="A46" s="174"/>
      <c r="B46" s="406"/>
      <c r="C46" s="407"/>
      <c r="D46" s="12"/>
      <c r="E46" s="178"/>
      <c r="F46" s="179"/>
      <c r="G46" s="175"/>
      <c r="I46" s="177"/>
      <c r="J46" s="177"/>
      <c r="K46" s="177"/>
    </row>
    <row r="47" spans="1:11" s="176" customFormat="1" x14ac:dyDescent="0.25">
      <c r="A47" s="174"/>
      <c r="B47" s="406"/>
      <c r="C47" s="407"/>
      <c r="D47" s="12"/>
      <c r="E47" s="178"/>
      <c r="F47" s="179"/>
      <c r="G47" s="175"/>
      <c r="I47" s="177"/>
      <c r="J47" s="177"/>
      <c r="K47" s="177"/>
    </row>
    <row r="48" spans="1:11" s="176" customFormat="1" x14ac:dyDescent="0.25">
      <c r="A48" s="174"/>
      <c r="B48" s="406"/>
      <c r="C48" s="407"/>
      <c r="D48" s="12"/>
      <c r="E48" s="178"/>
      <c r="F48" s="179"/>
      <c r="G48" s="175"/>
      <c r="I48" s="177"/>
      <c r="J48" s="177"/>
      <c r="K48" s="177"/>
    </row>
    <row r="49" spans="1:11" s="176" customFormat="1" x14ac:dyDescent="0.25">
      <c r="A49" s="174"/>
      <c r="B49" s="406"/>
      <c r="C49" s="407"/>
      <c r="D49" s="12"/>
      <c r="E49" s="178"/>
      <c r="F49" s="179"/>
      <c r="G49" s="175"/>
      <c r="I49" s="177"/>
      <c r="J49" s="177"/>
      <c r="K49" s="177"/>
    </row>
    <row r="50" spans="1:11" s="176" customFormat="1" x14ac:dyDescent="0.25">
      <c r="A50" s="174"/>
      <c r="B50" s="406"/>
      <c r="C50" s="407"/>
      <c r="D50" s="12"/>
      <c r="E50" s="178"/>
      <c r="F50" s="179"/>
      <c r="G50" s="175"/>
      <c r="I50" s="177"/>
      <c r="J50" s="177"/>
      <c r="K50" s="177"/>
    </row>
    <row r="51" spans="1:11" s="176" customFormat="1" x14ac:dyDescent="0.25">
      <c r="A51" s="174"/>
      <c r="B51" s="406"/>
      <c r="C51" s="407"/>
      <c r="D51" s="12"/>
      <c r="E51" s="178"/>
      <c r="F51" s="179"/>
      <c r="G51" s="175"/>
      <c r="I51" s="177"/>
      <c r="J51" s="177"/>
      <c r="K51" s="177"/>
    </row>
    <row r="52" spans="1:11" s="176" customFormat="1" x14ac:dyDescent="0.25">
      <c r="A52" s="174"/>
      <c r="B52" s="406"/>
      <c r="C52" s="407"/>
      <c r="D52" s="12"/>
      <c r="E52" s="178"/>
      <c r="F52" s="179"/>
      <c r="G52" s="175"/>
      <c r="I52" s="177"/>
      <c r="J52" s="177"/>
      <c r="K52" s="177"/>
    </row>
    <row r="53" spans="1:11" s="176" customFormat="1" x14ac:dyDescent="0.25">
      <c r="A53" s="174"/>
      <c r="B53" s="406"/>
      <c r="C53" s="407"/>
      <c r="D53" s="12"/>
      <c r="E53" s="178"/>
      <c r="F53" s="179"/>
      <c r="G53" s="175"/>
      <c r="I53" s="177"/>
      <c r="J53" s="177"/>
      <c r="K53" s="177"/>
    </row>
    <row r="54" spans="1:11" s="176" customFormat="1" x14ac:dyDescent="0.25">
      <c r="A54" s="174"/>
      <c r="B54" s="406"/>
      <c r="C54" s="407"/>
      <c r="D54" s="12"/>
      <c r="E54" s="178"/>
      <c r="F54" s="179"/>
      <c r="G54" s="175"/>
      <c r="I54" s="177"/>
      <c r="J54" s="177"/>
      <c r="K54" s="177"/>
    </row>
    <row r="55" spans="1:11" s="176" customFormat="1" x14ac:dyDescent="0.25">
      <c r="A55" s="174"/>
      <c r="B55" s="406"/>
      <c r="C55" s="407"/>
      <c r="D55" s="12"/>
      <c r="E55" s="178"/>
      <c r="F55" s="179"/>
      <c r="G55" s="175"/>
      <c r="I55" s="177"/>
      <c r="J55" s="177"/>
      <c r="K55" s="177"/>
    </row>
    <row r="56" spans="1:11" s="39" customFormat="1" x14ac:dyDescent="0.25">
      <c r="A56" s="38"/>
      <c r="B56" s="432"/>
      <c r="C56" s="432"/>
      <c r="D56" s="180"/>
      <c r="E56" s="181"/>
      <c r="F56" s="182"/>
      <c r="I56" s="183"/>
      <c r="J56" s="183"/>
      <c r="K56" s="183"/>
    </row>
    <row r="57" spans="1:11" s="39" customFormat="1" x14ac:dyDescent="0.25">
      <c r="A57" s="38"/>
      <c r="B57" s="433" t="s">
        <v>148</v>
      </c>
      <c r="C57" s="433"/>
      <c r="D57" s="184"/>
      <c r="E57" s="185"/>
      <c r="F57" s="186"/>
      <c r="I57" s="183"/>
      <c r="J57" s="183"/>
      <c r="K57" s="183"/>
    </row>
    <row r="58" spans="1:11" s="42" customFormat="1" ht="15" customHeight="1" x14ac:dyDescent="0.25">
      <c r="A58" s="38"/>
      <c r="B58" s="435" t="s">
        <v>146</v>
      </c>
      <c r="C58" s="435"/>
      <c r="D58" s="436"/>
      <c r="E58" s="80">
        <v>2012</v>
      </c>
      <c r="F58" s="93">
        <v>2013</v>
      </c>
      <c r="G58" s="102"/>
      <c r="H58" s="95" t="s">
        <v>129</v>
      </c>
      <c r="I58" s="96" t="s">
        <v>20</v>
      </c>
      <c r="J58" s="95"/>
      <c r="K58" s="43"/>
    </row>
    <row r="59" spans="1:11" s="42" customFormat="1" x14ac:dyDescent="0.25">
      <c r="A59" s="38"/>
      <c r="B59" s="408"/>
      <c r="C59" s="434"/>
      <c r="D59" s="409"/>
      <c r="E59" s="115"/>
      <c r="F59" s="116"/>
      <c r="G59" s="39"/>
      <c r="I59" s="43"/>
      <c r="J59" s="43"/>
      <c r="K59" s="43"/>
    </row>
    <row r="60" spans="1:11" s="42" customFormat="1" x14ac:dyDescent="0.25">
      <c r="A60" s="38"/>
      <c r="B60" s="408"/>
      <c r="C60" s="434"/>
      <c r="D60" s="409"/>
      <c r="E60" s="115"/>
      <c r="F60" s="116"/>
      <c r="G60" s="39"/>
      <c r="I60" s="43"/>
      <c r="J60" s="43"/>
      <c r="K60" s="43"/>
    </row>
    <row r="61" spans="1:11" s="42" customFormat="1" x14ac:dyDescent="0.25">
      <c r="A61" s="38"/>
      <c r="B61" s="408"/>
      <c r="C61" s="434"/>
      <c r="D61" s="409"/>
      <c r="E61" s="115"/>
      <c r="F61" s="116"/>
      <c r="G61" s="39"/>
      <c r="I61" s="43"/>
      <c r="J61" s="43"/>
      <c r="K61" s="43"/>
    </row>
    <row r="62" spans="1:11" s="42" customFormat="1" ht="22.5" customHeight="1" x14ac:dyDescent="0.25">
      <c r="A62" s="38"/>
      <c r="B62" s="408"/>
      <c r="C62" s="434"/>
      <c r="D62" s="409"/>
      <c r="E62" s="115"/>
      <c r="F62" s="116"/>
      <c r="G62" s="39"/>
      <c r="I62" s="43"/>
      <c r="J62" s="43"/>
      <c r="K62" s="43"/>
    </row>
    <row r="63" spans="1:11" s="42" customFormat="1" x14ac:dyDescent="0.25">
      <c r="A63" s="38"/>
      <c r="B63" s="408"/>
      <c r="C63" s="434"/>
      <c r="D63" s="409"/>
      <c r="E63" s="115"/>
      <c r="F63" s="116"/>
      <c r="G63" s="39"/>
      <c r="I63" s="43"/>
      <c r="J63" s="43"/>
      <c r="K63" s="43"/>
    </row>
    <row r="64" spans="1:11" s="42" customFormat="1" x14ac:dyDescent="0.25">
      <c r="A64" s="38"/>
      <c r="B64" s="408"/>
      <c r="C64" s="434"/>
      <c r="D64" s="409"/>
      <c r="E64" s="115"/>
      <c r="F64" s="116"/>
      <c r="G64" s="39"/>
      <c r="I64" s="43"/>
      <c r="J64" s="43"/>
      <c r="K64" s="43"/>
    </row>
    <row r="65" spans="1:11" s="42" customFormat="1" x14ac:dyDescent="0.25">
      <c r="A65" s="38"/>
      <c r="B65" s="408"/>
      <c r="C65" s="434"/>
      <c r="D65" s="409"/>
      <c r="E65" s="115"/>
      <c r="F65" s="116"/>
      <c r="G65" s="39"/>
      <c r="I65" s="43"/>
      <c r="J65" s="43"/>
      <c r="K65" s="43"/>
    </row>
    <row r="66" spans="1:11" s="42" customFormat="1" x14ac:dyDescent="0.25">
      <c r="A66" s="38"/>
      <c r="B66" s="408"/>
      <c r="C66" s="434"/>
      <c r="D66" s="409"/>
      <c r="E66" s="115"/>
      <c r="F66" s="116"/>
      <c r="G66" s="39"/>
      <c r="I66" s="43"/>
      <c r="J66" s="43"/>
      <c r="K66" s="43"/>
    </row>
    <row r="67" spans="1:11" s="42" customFormat="1" x14ac:dyDescent="0.25">
      <c r="A67" s="38"/>
      <c r="B67" s="408"/>
      <c r="C67" s="434"/>
      <c r="D67" s="409"/>
      <c r="E67" s="115"/>
      <c r="F67" s="116"/>
      <c r="G67" s="39"/>
      <c r="I67" s="43"/>
      <c r="J67" s="43"/>
      <c r="K67" s="43"/>
    </row>
    <row r="68" spans="1:11" s="42" customFormat="1" ht="10.5" customHeight="1" x14ac:dyDescent="0.25">
      <c r="A68" s="38"/>
      <c r="B68" s="49"/>
      <c r="C68" s="49"/>
      <c r="D68" s="49"/>
      <c r="E68" s="49"/>
      <c r="F68" s="49"/>
      <c r="G68" s="39"/>
      <c r="I68" s="43"/>
      <c r="J68" s="43"/>
      <c r="K68" s="43"/>
    </row>
    <row r="69" spans="1:11" s="42" customFormat="1" ht="61.5" customHeight="1" x14ac:dyDescent="0.25">
      <c r="A69" s="38"/>
      <c r="B69" s="50"/>
      <c r="C69" s="50"/>
      <c r="D69" s="50"/>
      <c r="E69" s="50"/>
      <c r="F69" s="50"/>
      <c r="G69" s="39"/>
      <c r="I69" s="43"/>
      <c r="J69" s="43"/>
      <c r="K69" s="43"/>
    </row>
    <row r="70" spans="1:11" s="42" customFormat="1" x14ac:dyDescent="0.25">
      <c r="A70" s="38"/>
      <c r="B70" s="39"/>
      <c r="C70" s="39"/>
      <c r="D70" s="39"/>
      <c r="E70" s="39"/>
      <c r="F70" s="39"/>
      <c r="G70" s="39"/>
      <c r="I70" s="43"/>
      <c r="J70" s="43"/>
      <c r="K70" s="43"/>
    </row>
    <row r="71" spans="1:11" s="42" customFormat="1" x14ac:dyDescent="0.25">
      <c r="A71" s="38"/>
      <c r="B71" s="39"/>
      <c r="C71" s="39"/>
      <c r="D71" s="39"/>
      <c r="E71" s="39"/>
      <c r="F71" s="39"/>
      <c r="G71" s="39"/>
      <c r="I71" s="43"/>
      <c r="J71" s="43"/>
      <c r="K71" s="43"/>
    </row>
    <row r="72" spans="1:11" s="42" customFormat="1" x14ac:dyDescent="0.25">
      <c r="A72" s="38"/>
      <c r="B72" s="39"/>
      <c r="C72" s="39"/>
      <c r="D72" s="39"/>
      <c r="E72" s="39"/>
      <c r="F72" s="39"/>
      <c r="G72" s="39"/>
      <c r="I72" s="43"/>
      <c r="J72" s="43"/>
      <c r="K72" s="43"/>
    </row>
    <row r="73" spans="1:11" s="42" customFormat="1" x14ac:dyDescent="0.25">
      <c r="A73" s="38"/>
      <c r="B73" s="39"/>
      <c r="C73" s="39"/>
      <c r="D73" s="39"/>
      <c r="E73" s="39"/>
      <c r="F73" s="39"/>
      <c r="G73" s="39"/>
      <c r="I73" s="43"/>
      <c r="J73" s="43"/>
      <c r="K73" s="43"/>
    </row>
    <row r="74" spans="1:11" s="42" customFormat="1" x14ac:dyDescent="0.25">
      <c r="A74" s="38"/>
      <c r="B74" s="39"/>
      <c r="C74" s="39"/>
      <c r="D74" s="39"/>
      <c r="E74" s="39"/>
      <c r="F74" s="39"/>
      <c r="G74" s="39"/>
      <c r="I74" s="43"/>
      <c r="J74" s="43"/>
      <c r="K74" s="43"/>
    </row>
    <row r="75" spans="1:11" s="42" customFormat="1" x14ac:dyDescent="0.25">
      <c r="A75" s="38"/>
      <c r="B75" s="39"/>
      <c r="C75" s="39"/>
      <c r="D75" s="39"/>
      <c r="E75" s="39"/>
      <c r="F75" s="39"/>
      <c r="G75" s="39"/>
      <c r="I75" s="43"/>
      <c r="J75" s="43"/>
      <c r="K75" s="43"/>
    </row>
    <row r="76" spans="1:11" s="42" customFormat="1" x14ac:dyDescent="0.25">
      <c r="A76" s="38"/>
      <c r="B76" s="39"/>
      <c r="C76" s="39"/>
      <c r="D76" s="39"/>
      <c r="E76" s="39"/>
      <c r="F76" s="39"/>
      <c r="G76" s="39"/>
      <c r="I76" s="43"/>
      <c r="J76" s="43"/>
      <c r="K76" s="43"/>
    </row>
    <row r="77" spans="1:11" s="42" customFormat="1" x14ac:dyDescent="0.25">
      <c r="A77" s="38"/>
      <c r="B77" s="39"/>
      <c r="C77" s="39"/>
      <c r="D77" s="39"/>
      <c r="E77" s="39"/>
      <c r="F77" s="39"/>
      <c r="G77" s="39"/>
      <c r="I77" s="43"/>
      <c r="J77" s="43"/>
      <c r="K77" s="43"/>
    </row>
    <row r="78" spans="1:11" s="42" customFormat="1" x14ac:dyDescent="0.25">
      <c r="A78" s="38"/>
      <c r="B78" s="39"/>
      <c r="C78" s="39"/>
      <c r="D78" s="39"/>
      <c r="E78" s="39"/>
      <c r="F78" s="39"/>
      <c r="G78" s="39"/>
      <c r="I78" s="43"/>
      <c r="J78" s="43"/>
      <c r="K78" s="43"/>
    </row>
    <row r="79" spans="1:11" s="42" customFormat="1" x14ac:dyDescent="0.25">
      <c r="A79" s="38"/>
      <c r="B79" s="38"/>
      <c r="C79" s="38"/>
      <c r="D79" s="38"/>
      <c r="E79" s="38"/>
      <c r="F79" s="38"/>
      <c r="G79" s="39"/>
      <c r="I79" s="43"/>
      <c r="J79" s="43"/>
      <c r="K79" s="43"/>
    </row>
    <row r="80" spans="1:11" s="42" customFormat="1" x14ac:dyDescent="0.25">
      <c r="A80" s="38"/>
      <c r="B80" s="38"/>
      <c r="C80" s="38"/>
      <c r="D80" s="38"/>
      <c r="E80" s="38"/>
      <c r="F80" s="38"/>
      <c r="G80" s="39"/>
      <c r="I80" s="43"/>
      <c r="J80" s="43"/>
      <c r="K80" s="43"/>
    </row>
    <row r="81" spans="1:11" s="42" customFormat="1" x14ac:dyDescent="0.25">
      <c r="A81" s="38"/>
      <c r="B81" s="38"/>
      <c r="C81" s="38"/>
      <c r="D81" s="38"/>
      <c r="E81" s="38"/>
      <c r="F81" s="38"/>
      <c r="G81" s="39"/>
      <c r="I81" s="43"/>
      <c r="J81" s="43"/>
      <c r="K81" s="43"/>
    </row>
    <row r="82" spans="1:11" s="42" customFormat="1" x14ac:dyDescent="0.25">
      <c r="A82" s="38"/>
      <c r="B82" s="38"/>
      <c r="C82" s="38"/>
      <c r="D82" s="38"/>
      <c r="E82" s="38"/>
      <c r="F82" s="38"/>
      <c r="G82" s="39"/>
      <c r="I82" s="43"/>
      <c r="J82" s="43"/>
      <c r="K82" s="43"/>
    </row>
    <row r="83" spans="1:11" s="42" customFormat="1" x14ac:dyDescent="0.25">
      <c r="A83" s="38"/>
      <c r="B83" s="38"/>
      <c r="C83" s="38"/>
      <c r="D83" s="38"/>
      <c r="E83" s="38"/>
      <c r="F83" s="38"/>
      <c r="G83" s="39"/>
      <c r="I83" s="43"/>
      <c r="J83" s="43"/>
      <c r="K83" s="43"/>
    </row>
    <row r="84" spans="1:11" s="42" customFormat="1" x14ac:dyDescent="0.25">
      <c r="A84" s="38"/>
      <c r="B84" s="38"/>
      <c r="C84" s="38"/>
      <c r="D84" s="38"/>
      <c r="E84" s="38"/>
      <c r="F84" s="38"/>
      <c r="G84" s="39"/>
      <c r="I84" s="43"/>
      <c r="J84" s="43"/>
      <c r="K84" s="43"/>
    </row>
    <row r="85" spans="1:11" s="42" customFormat="1" x14ac:dyDescent="0.25">
      <c r="A85" s="38"/>
      <c r="B85" s="38"/>
      <c r="C85" s="38"/>
      <c r="D85" s="38"/>
      <c r="E85" s="38"/>
      <c r="F85" s="38"/>
      <c r="G85" s="39"/>
      <c r="I85" s="43"/>
      <c r="J85" s="43"/>
      <c r="K85" s="43"/>
    </row>
    <row r="86" spans="1:11" s="42" customFormat="1" x14ac:dyDescent="0.25">
      <c r="A86" s="38"/>
      <c r="B86" s="38"/>
      <c r="C86" s="38"/>
      <c r="D86" s="38"/>
      <c r="E86" s="38"/>
      <c r="F86" s="38"/>
      <c r="G86" s="39"/>
      <c r="I86" s="43"/>
      <c r="J86" s="43"/>
      <c r="K86" s="43"/>
    </row>
    <row r="87" spans="1:11" s="42" customFormat="1" x14ac:dyDescent="0.25">
      <c r="A87" s="38"/>
      <c r="B87" s="38"/>
      <c r="C87" s="38"/>
      <c r="D87" s="38"/>
      <c r="E87" s="38"/>
      <c r="F87" s="38"/>
      <c r="G87" s="39"/>
      <c r="I87" s="43"/>
      <c r="J87" s="43"/>
      <c r="K87" s="43"/>
    </row>
    <row r="88" spans="1:11" s="42" customFormat="1" x14ac:dyDescent="0.25">
      <c r="A88" s="38"/>
      <c r="B88" s="38"/>
      <c r="C88" s="38"/>
      <c r="D88" s="38"/>
      <c r="E88" s="38"/>
      <c r="F88" s="38"/>
      <c r="G88" s="39"/>
      <c r="I88" s="43"/>
      <c r="J88" s="43"/>
      <c r="K88" s="43"/>
    </row>
    <row r="89" spans="1:11" s="42" customFormat="1" x14ac:dyDescent="0.25">
      <c r="A89" s="38"/>
      <c r="B89" s="38"/>
      <c r="C89" s="38"/>
      <c r="D89" s="38"/>
      <c r="E89" s="38"/>
      <c r="F89" s="38"/>
      <c r="G89" s="39"/>
      <c r="I89" s="43"/>
      <c r="J89" s="43"/>
      <c r="K89" s="43"/>
    </row>
    <row r="90" spans="1:11" s="42" customFormat="1" x14ac:dyDescent="0.25">
      <c r="A90" s="38"/>
      <c r="B90" s="38"/>
      <c r="C90" s="38"/>
      <c r="D90" s="38"/>
      <c r="E90" s="38"/>
      <c r="F90" s="38"/>
      <c r="G90" s="39"/>
      <c r="I90" s="43"/>
      <c r="J90" s="43"/>
      <c r="K90" s="43"/>
    </row>
  </sheetData>
  <sheetProtection selectLockedCells="1"/>
  <mergeCells count="62">
    <mergeCell ref="B67:D6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56:C56"/>
    <mergeCell ref="B57:C57"/>
    <mergeCell ref="B51:C51"/>
    <mergeCell ref="B52:C52"/>
    <mergeCell ref="B53:C53"/>
    <mergeCell ref="B54:C54"/>
    <mergeCell ref="B55:C55"/>
    <mergeCell ref="B47:C47"/>
    <mergeCell ref="B48:C48"/>
    <mergeCell ref="B49:C49"/>
    <mergeCell ref="B50:C50"/>
    <mergeCell ref="B43:C43"/>
    <mergeCell ref="B44:C44"/>
    <mergeCell ref="B45:C45"/>
    <mergeCell ref="B46:C46"/>
    <mergeCell ref="B39:C39"/>
    <mergeCell ref="B40:C40"/>
    <mergeCell ref="B41:C41"/>
    <mergeCell ref="B42:C42"/>
    <mergeCell ref="B35:C35"/>
    <mergeCell ref="B36:C36"/>
    <mergeCell ref="B37:C37"/>
    <mergeCell ref="B38:C38"/>
    <mergeCell ref="B31:C31"/>
    <mergeCell ref="B32:C32"/>
    <mergeCell ref="B33:C33"/>
    <mergeCell ref="B34:C34"/>
    <mergeCell ref="B27:C27"/>
    <mergeCell ref="B28:C28"/>
    <mergeCell ref="B29:C29"/>
    <mergeCell ref="B30:C30"/>
    <mergeCell ref="B23:C23"/>
    <mergeCell ref="B24:C24"/>
    <mergeCell ref="B25:C25"/>
    <mergeCell ref="B26:C26"/>
    <mergeCell ref="B19:C19"/>
    <mergeCell ref="B20:C20"/>
    <mergeCell ref="B21:C21"/>
    <mergeCell ref="B22:C22"/>
    <mergeCell ref="B15:C15"/>
    <mergeCell ref="B16:C16"/>
    <mergeCell ref="B17:C17"/>
    <mergeCell ref="B18:C18"/>
    <mergeCell ref="B11:C11"/>
    <mergeCell ref="B12:C12"/>
    <mergeCell ref="B13:C13"/>
    <mergeCell ref="B14:C14"/>
    <mergeCell ref="B2:F3"/>
    <mergeCell ref="B9:F9"/>
    <mergeCell ref="B10:F10"/>
    <mergeCell ref="C5:F5"/>
    <mergeCell ref="C6:F6"/>
  </mergeCells>
  <phoneticPr fontId="16" type="noConversion"/>
  <dataValidations count="1">
    <dataValidation allowBlank="1" showInputMessage="1" showErrorMessage="1" sqref="B12:C19"/>
  </dataValidations>
  <printOptions horizontalCentered="1"/>
  <pageMargins left="0.59055118110236227" right="0.39370078740157483" top="0.70866141732283472" bottom="0.59" header="0.31496062992125984" footer="0.59055118110236227"/>
  <pageSetup paperSize="9" scale="7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>
    <tabColor rgb="FFFFC000"/>
    <pageSetUpPr fitToPage="1"/>
  </sheetPr>
  <dimension ref="A1:AB118"/>
  <sheetViews>
    <sheetView showGridLines="0" topLeftCell="C80" zoomScale="115" zoomScaleNormal="115" zoomScaleSheetLayoutView="40" zoomScalePageLayoutView="175" workbookViewId="0">
      <selection activeCell="L86" sqref="L86"/>
    </sheetView>
  </sheetViews>
  <sheetFormatPr defaultColWidth="8.85546875" defaultRowHeight="15" x14ac:dyDescent="0.25"/>
  <cols>
    <col min="1" max="1" width="2.7109375" customWidth="1"/>
    <col min="2" max="2" width="7.140625" customWidth="1"/>
    <col min="3" max="3" width="17.42578125" style="2" customWidth="1"/>
    <col min="4" max="4" width="49.28515625" customWidth="1"/>
    <col min="5" max="5" width="6.140625" customWidth="1"/>
    <col min="6" max="6" width="4.7109375" style="3" bestFit="1" customWidth="1"/>
    <col min="7" max="7" width="39.85546875" customWidth="1"/>
    <col min="8" max="8" width="5.7109375" customWidth="1"/>
    <col min="9" max="9" width="10.140625" style="1" bestFit="1" customWidth="1"/>
    <col min="10" max="10" width="1.42578125" style="1" customWidth="1"/>
    <col min="11" max="13" width="8.28515625" customWidth="1"/>
    <col min="14" max="14" width="1.42578125" style="1" customWidth="1"/>
    <col min="15" max="15" width="8.28515625" customWidth="1"/>
    <col min="16" max="17" width="8.28515625" hidden="1" customWidth="1"/>
    <col min="18" max="18" width="8.28515625" customWidth="1"/>
    <col min="21" max="21" width="28.140625" hidden="1" customWidth="1"/>
    <col min="22" max="22" width="42.42578125" hidden="1" customWidth="1"/>
    <col min="23" max="23" width="75.7109375" style="33" hidden="1" customWidth="1"/>
    <col min="24" max="24" width="16" hidden="1" customWidth="1"/>
    <col min="25" max="25" width="22.140625" hidden="1" customWidth="1"/>
    <col min="26" max="26" width="9.140625" hidden="1" customWidth="1"/>
    <col min="27" max="27" width="73.42578125" hidden="1" customWidth="1"/>
    <col min="28" max="28" width="59.42578125" hidden="1" customWidth="1"/>
  </cols>
  <sheetData>
    <row r="1" spans="1:28" ht="4.5" customHeight="1" x14ac:dyDescent="0.25">
      <c r="F1"/>
      <c r="I1"/>
      <c r="J1"/>
      <c r="N1"/>
    </row>
    <row r="2" spans="1:28" s="4" customFormat="1" ht="15" customHeight="1" x14ac:dyDescent="0.25">
      <c r="A2" s="6"/>
      <c r="B2" s="475" t="s">
        <v>141</v>
      </c>
      <c r="C2" s="475"/>
      <c r="D2" s="475"/>
      <c r="E2" s="475"/>
      <c r="F2" s="475"/>
      <c r="G2" s="475"/>
      <c r="H2" s="475"/>
      <c r="I2" s="475"/>
      <c r="J2" s="475"/>
      <c r="K2" s="475"/>
      <c r="L2" s="475"/>
      <c r="M2" s="475"/>
      <c r="N2" s="475"/>
      <c r="O2" s="475"/>
      <c r="P2" s="476"/>
      <c r="Q2" s="476"/>
      <c r="R2" s="476"/>
      <c r="W2" s="34"/>
    </row>
    <row r="3" spans="1:28" s="4" customFormat="1" ht="27" customHeight="1" x14ac:dyDescent="0.25">
      <c r="A3" s="6"/>
      <c r="B3" s="477"/>
      <c r="C3" s="477"/>
      <c r="D3" s="477"/>
      <c r="E3" s="477"/>
      <c r="F3" s="477"/>
      <c r="G3" s="477"/>
      <c r="H3" s="477"/>
      <c r="I3" s="477"/>
      <c r="J3" s="477"/>
      <c r="K3" s="477"/>
      <c r="L3" s="477"/>
      <c r="M3" s="477"/>
      <c r="N3" s="477"/>
      <c r="O3" s="477"/>
      <c r="P3" s="478"/>
      <c r="Q3" s="478"/>
      <c r="R3" s="478"/>
      <c r="W3" s="34"/>
    </row>
    <row r="4" spans="1:28" s="4" customFormat="1" ht="5.25" customHeight="1" x14ac:dyDescent="0.25">
      <c r="A4" s="6"/>
      <c r="B4" s="479"/>
      <c r="C4" s="479"/>
      <c r="D4" s="479"/>
      <c r="E4" s="479"/>
      <c r="F4" s="479"/>
      <c r="G4" s="479"/>
      <c r="H4" s="479"/>
      <c r="I4" s="479"/>
      <c r="J4" s="479"/>
      <c r="K4" s="479"/>
      <c r="L4" s="479"/>
      <c r="M4" s="479"/>
      <c r="N4" s="479"/>
      <c r="O4" s="479"/>
      <c r="P4" s="479"/>
      <c r="Q4" s="479"/>
      <c r="R4" s="479"/>
      <c r="W4" s="34"/>
    </row>
    <row r="5" spans="1:28" s="4" customFormat="1" ht="24" customHeight="1" x14ac:dyDescent="0.25">
      <c r="A5" s="6"/>
      <c r="B5" s="480" t="s">
        <v>190</v>
      </c>
      <c r="C5" s="481"/>
      <c r="D5" s="481"/>
      <c r="E5" s="481"/>
      <c r="F5" s="481"/>
      <c r="G5" s="481"/>
      <c r="H5" s="481"/>
      <c r="I5" s="481"/>
      <c r="J5" s="481"/>
      <c r="K5" s="481"/>
      <c r="L5" s="481"/>
      <c r="M5" s="481"/>
      <c r="N5" s="481"/>
      <c r="O5" s="481"/>
      <c r="P5" s="481"/>
      <c r="Q5" s="481"/>
      <c r="R5" s="482"/>
      <c r="W5" s="34"/>
    </row>
    <row r="6" spans="1:28" s="15" customFormat="1" ht="1.5" customHeight="1" x14ac:dyDescent="0.25">
      <c r="A6" s="14"/>
      <c r="B6" s="262"/>
      <c r="C6" s="27"/>
      <c r="D6" s="483"/>
      <c r="E6" s="483"/>
      <c r="F6" s="483"/>
      <c r="G6" s="483"/>
      <c r="H6" s="483"/>
      <c r="I6" s="483"/>
      <c r="J6" s="483"/>
      <c r="K6" s="483"/>
      <c r="L6" s="37"/>
      <c r="M6" s="37"/>
      <c r="N6" s="37"/>
      <c r="O6" s="37"/>
      <c r="P6" s="32" t="e">
        <f>IF(#REF!="","",VLOOKUP(#REF!,#REF!,13,0))</f>
        <v>#REF!</v>
      </c>
      <c r="R6" s="164" t="e">
        <f>IF(#REF!="","",VLOOKUP(#REF!,#REF!,13,0))</f>
        <v>#REF!</v>
      </c>
      <c r="U6" s="35"/>
    </row>
    <row r="7" spans="1:28" s="15" customFormat="1" ht="21" customHeight="1" x14ac:dyDescent="0.25">
      <c r="A7" s="14"/>
      <c r="B7" s="256"/>
      <c r="C7" s="257"/>
      <c r="D7" s="468" t="s">
        <v>183</v>
      </c>
      <c r="E7" s="468"/>
      <c r="F7" s="468"/>
      <c r="G7" s="468"/>
      <c r="H7" s="468"/>
      <c r="I7" s="468"/>
      <c r="J7" s="468"/>
      <c r="K7" s="468"/>
      <c r="L7" s="258"/>
      <c r="M7" s="258"/>
      <c r="N7" s="258"/>
      <c r="O7" s="258"/>
      <c r="P7" s="259"/>
      <c r="Q7" s="260"/>
      <c r="R7" s="261"/>
      <c r="U7" s="35"/>
    </row>
    <row r="8" spans="1:28" s="15" customFormat="1" ht="17.25" customHeight="1" x14ac:dyDescent="0.25">
      <c r="A8" s="14"/>
      <c r="B8" s="65"/>
      <c r="C8" s="171" t="s">
        <v>184</v>
      </c>
      <c r="D8" s="172" t="s">
        <v>185</v>
      </c>
      <c r="E8" s="64"/>
      <c r="F8" s="64"/>
      <c r="G8" s="64"/>
      <c r="H8" s="14"/>
      <c r="I8" s="63"/>
      <c r="J8" s="63"/>
      <c r="K8" s="63"/>
      <c r="M8" s="16"/>
      <c r="N8" s="14"/>
      <c r="O8" s="16"/>
      <c r="U8" s="35"/>
    </row>
    <row r="9" spans="1:28" s="15" customFormat="1" ht="3.75" customHeight="1" x14ac:dyDescent="0.25">
      <c r="A9" s="14"/>
      <c r="B9" s="52"/>
      <c r="C9" s="165"/>
      <c r="D9" s="27"/>
      <c r="E9" s="27"/>
      <c r="F9" s="27"/>
      <c r="G9" s="27"/>
      <c r="H9" s="27"/>
      <c r="I9" s="14"/>
      <c r="J9" s="14"/>
      <c r="M9" s="16"/>
      <c r="N9" s="14"/>
      <c r="O9" s="16"/>
      <c r="U9" s="35"/>
    </row>
    <row r="10" spans="1:28" s="4" customFormat="1" ht="26.25" x14ac:dyDescent="0.25">
      <c r="A10" s="6"/>
      <c r="B10" s="13" t="s">
        <v>7</v>
      </c>
      <c r="C10" s="120" t="s">
        <v>142</v>
      </c>
      <c r="D10" s="29" t="s">
        <v>5</v>
      </c>
      <c r="E10" s="121" t="s">
        <v>8</v>
      </c>
      <c r="F10" s="210" t="s">
        <v>149</v>
      </c>
      <c r="G10" s="25" t="s">
        <v>6</v>
      </c>
      <c r="H10" s="109" t="s">
        <v>8</v>
      </c>
      <c r="I10" s="23" t="s">
        <v>9</v>
      </c>
      <c r="J10" s="26"/>
      <c r="K10" s="23" t="s">
        <v>10</v>
      </c>
      <c r="L10" s="28" t="s">
        <v>169</v>
      </c>
      <c r="M10" s="24" t="s">
        <v>170</v>
      </c>
      <c r="N10" s="26"/>
      <c r="O10" s="23" t="s">
        <v>11</v>
      </c>
      <c r="P10" s="122" t="s">
        <v>135</v>
      </c>
      <c r="Q10" s="122" t="s">
        <v>136</v>
      </c>
      <c r="R10" s="23" t="s">
        <v>12</v>
      </c>
      <c r="U10" s="30" t="s">
        <v>33</v>
      </c>
      <c r="V10" s="30"/>
      <c r="W10" s="36"/>
      <c r="X10" s="31" t="s">
        <v>34</v>
      </c>
      <c r="Y10" s="53" t="s">
        <v>81</v>
      </c>
      <c r="Z10" s="61"/>
      <c r="AA10" t="s">
        <v>56</v>
      </c>
      <c r="AB10" t="s">
        <v>55</v>
      </c>
    </row>
    <row r="11" spans="1:28" ht="17.25" customHeight="1" x14ac:dyDescent="0.25">
      <c r="B11" s="447">
        <v>1</v>
      </c>
      <c r="C11" s="448" t="s">
        <v>139</v>
      </c>
      <c r="D11" s="469"/>
      <c r="E11" s="454">
        <v>0.2</v>
      </c>
      <c r="F11" s="220" t="s">
        <v>151</v>
      </c>
      <c r="G11" s="222"/>
      <c r="H11" s="271"/>
      <c r="I11" s="234"/>
      <c r="J11" s="124"/>
      <c r="K11" s="223"/>
      <c r="L11" s="224"/>
      <c r="M11" s="224"/>
      <c r="N11" s="128"/>
      <c r="O11" s="127"/>
      <c r="P11" s="129" t="str">
        <f>IF(O11="","",(O11-M11)/(L11-M11))</f>
        <v/>
      </c>
      <c r="Q11" s="129" t="str">
        <f>IF(O11="","",H11*R11)</f>
        <v/>
      </c>
      <c r="R11" s="110" t="str">
        <f>IF(O11="","",IF(P11&lt;0,0,IF(P11&gt;1,1,P11)))</f>
        <v/>
      </c>
      <c r="U11" s="130" t="s">
        <v>60</v>
      </c>
      <c r="V11" s="130" t="s">
        <v>35</v>
      </c>
      <c r="W11" s="33" t="str">
        <f>CONCATENATE(U11,"      _      ",V11)</f>
        <v>DIP di MEDICINA      _      UO Endocrinologia</v>
      </c>
      <c r="X11" s="2" t="s">
        <v>53</v>
      </c>
      <c r="Y11" s="54" t="s">
        <v>82</v>
      </c>
      <c r="Z11" s="59"/>
      <c r="AA11" s="457" t="s">
        <v>28</v>
      </c>
      <c r="AB11" s="457" t="s">
        <v>57</v>
      </c>
    </row>
    <row r="12" spans="1:28" ht="17.25" customHeight="1" x14ac:dyDescent="0.25">
      <c r="B12" s="447"/>
      <c r="C12" s="450"/>
      <c r="D12" s="470"/>
      <c r="E12" s="456"/>
      <c r="F12" s="220" t="s">
        <v>152</v>
      </c>
      <c r="G12" s="222"/>
      <c r="H12" s="271"/>
      <c r="I12" s="225"/>
      <c r="J12" s="124"/>
      <c r="K12" s="223"/>
      <c r="L12" s="224"/>
      <c r="M12" s="224"/>
      <c r="N12" s="128"/>
      <c r="O12" s="127"/>
      <c r="P12" s="129" t="str">
        <f>IF(O12="","",(O12-M12)/(L12-M12))</f>
        <v/>
      </c>
      <c r="Q12" s="129" t="str">
        <f>IF(O12="","",H12*R12)</f>
        <v/>
      </c>
      <c r="R12" s="110" t="str">
        <f>IF(O12="","",IF(P12&lt;0,0,IF(P12&gt;1,1,P12)))</f>
        <v/>
      </c>
      <c r="U12" s="130" t="s">
        <v>60</v>
      </c>
      <c r="V12" s="130" t="s">
        <v>36</v>
      </c>
      <c r="W12" s="33" t="str">
        <f t="shared" ref="W12:W44" si="0">CONCATENATE(U12,"      _      ",V12)</f>
        <v>DIP di MEDICINA      _      UO Gastroenterologia</v>
      </c>
      <c r="X12" s="2" t="s">
        <v>53</v>
      </c>
      <c r="Y12" s="55" t="s">
        <v>83</v>
      </c>
      <c r="Z12" s="59"/>
      <c r="AA12" s="459"/>
      <c r="AB12" s="459"/>
    </row>
    <row r="13" spans="1:28" s="6" customFormat="1" ht="9.75" customHeight="1" x14ac:dyDescent="0.25">
      <c r="B13" s="131"/>
      <c r="C13" s="211"/>
      <c r="D13" s="19"/>
      <c r="E13" s="132"/>
      <c r="F13" s="216"/>
      <c r="G13" s="133"/>
      <c r="H13" s="269">
        <f>SUM(H11:H12)</f>
        <v>0</v>
      </c>
      <c r="I13" s="147"/>
      <c r="J13" s="135"/>
      <c r="K13" s="136"/>
      <c r="L13" s="136"/>
      <c r="M13" s="136"/>
      <c r="N13" s="137"/>
      <c r="O13" s="136"/>
      <c r="P13" s="138"/>
      <c r="Q13" s="139">
        <f>SUM(Q11:Q12)</f>
        <v>0</v>
      </c>
      <c r="R13" s="111"/>
      <c r="U13" s="130" t="s">
        <v>60</v>
      </c>
      <c r="V13" s="130" t="s">
        <v>37</v>
      </c>
      <c r="W13" s="33" t="str">
        <f t="shared" si="0"/>
        <v>DIP di MEDICINA      _      UO Geriatria</v>
      </c>
      <c r="X13" s="2" t="s">
        <v>53</v>
      </c>
      <c r="Y13" s="55" t="s">
        <v>84</v>
      </c>
      <c r="Z13" s="59"/>
      <c r="AA13" s="457" t="s">
        <v>29</v>
      </c>
      <c r="AB13" s="457" t="s">
        <v>58</v>
      </c>
    </row>
    <row r="14" spans="1:28" s="6" customFormat="1" ht="9.75" customHeight="1" x14ac:dyDescent="0.25">
      <c r="B14" s="140"/>
      <c r="C14" s="212"/>
      <c r="D14" s="21"/>
      <c r="E14" s="141"/>
      <c r="F14" s="235"/>
      <c r="G14" s="236"/>
      <c r="H14" s="237"/>
      <c r="I14" s="238"/>
      <c r="J14" s="152"/>
      <c r="K14" s="239"/>
      <c r="L14" s="239"/>
      <c r="M14" s="239"/>
      <c r="N14" s="240"/>
      <c r="O14" s="239"/>
      <c r="P14" s="157"/>
      <c r="Q14" s="157">
        <f>Q13*E11</f>
        <v>0</v>
      </c>
      <c r="R14" s="241"/>
      <c r="U14" s="130" t="s">
        <v>60</v>
      </c>
      <c r="V14" s="130" t="s">
        <v>38</v>
      </c>
      <c r="W14" s="33" t="str">
        <f t="shared" si="0"/>
        <v>DIP di MEDICINA      _      UO Lungodegenza</v>
      </c>
      <c r="X14" s="2" t="s">
        <v>53</v>
      </c>
      <c r="Y14" s="55" t="s">
        <v>85</v>
      </c>
      <c r="Z14" s="59"/>
      <c r="AA14" s="458"/>
      <c r="AB14" s="458"/>
    </row>
    <row r="15" spans="1:28" ht="17.25" customHeight="1" x14ac:dyDescent="0.25">
      <c r="B15" s="447">
        <v>2</v>
      </c>
      <c r="C15" s="464" t="s">
        <v>140</v>
      </c>
      <c r="D15" s="467"/>
      <c r="E15" s="454">
        <v>0.2</v>
      </c>
      <c r="F15" s="220" t="s">
        <v>153</v>
      </c>
      <c r="G15" s="123"/>
      <c r="H15" s="271"/>
      <c r="I15" s="225"/>
      <c r="J15" s="246"/>
      <c r="K15" s="125"/>
      <c r="L15" s="226"/>
      <c r="M15" s="227"/>
      <c r="N15" s="247"/>
      <c r="O15" s="127"/>
      <c r="P15" s="129" t="str">
        <f>IF(O15="","",(O15-M15)/(L15-M15))</f>
        <v/>
      </c>
      <c r="Q15" s="129" t="str">
        <f>IF(O15="","",H15*R15)</f>
        <v/>
      </c>
      <c r="R15" s="110" t="str">
        <f>IF(O15="","",IF(P15&lt;0,0,IF(P15&gt;1,1,P15)))</f>
        <v/>
      </c>
      <c r="U15" s="130" t="s">
        <v>60</v>
      </c>
      <c r="V15" s="130" t="s">
        <v>65</v>
      </c>
      <c r="W15" s="33" t="str">
        <f t="shared" si="0"/>
        <v>DIP di MEDICINA      _      UO Malattie Infettive</v>
      </c>
      <c r="X15" s="2" t="s">
        <v>53</v>
      </c>
      <c r="Y15" s="55" t="s">
        <v>86</v>
      </c>
      <c r="Z15" s="59"/>
      <c r="AA15" s="459"/>
      <c r="AB15" s="459"/>
    </row>
    <row r="16" spans="1:28" ht="17.25" customHeight="1" x14ac:dyDescent="0.25">
      <c r="B16" s="447"/>
      <c r="C16" s="465"/>
      <c r="D16" s="462"/>
      <c r="E16" s="455"/>
      <c r="F16" s="220" t="s">
        <v>154</v>
      </c>
      <c r="G16" s="222"/>
      <c r="H16" s="271"/>
      <c r="I16" s="225"/>
      <c r="J16" s="246"/>
      <c r="K16" s="125"/>
      <c r="L16" s="226"/>
      <c r="M16" s="227"/>
      <c r="N16" s="247"/>
      <c r="O16" s="127"/>
      <c r="P16" s="129" t="str">
        <f>IF(O16="","",(O16-M16)/(L16-M16))</f>
        <v/>
      </c>
      <c r="Q16" s="129" t="str">
        <f>IF(O16="","",H16*R16)</f>
        <v/>
      </c>
      <c r="R16" s="110" t="str">
        <f>IF(O16="","",IF(P16&lt;0,0,IF(P16&gt;1,1,P16)))</f>
        <v/>
      </c>
      <c r="U16" s="130" t="s">
        <v>60</v>
      </c>
      <c r="V16" s="130" t="s">
        <v>66</v>
      </c>
      <c r="W16" s="33" t="str">
        <f t="shared" si="0"/>
        <v>DIP di MEDICINA      _      UO Medicina Fisica Riabilitativa</v>
      </c>
      <c r="X16" s="2" t="s">
        <v>53</v>
      </c>
      <c r="Y16" s="55" t="s">
        <v>87</v>
      </c>
      <c r="Z16" s="59"/>
      <c r="AA16" s="457" t="s">
        <v>30</v>
      </c>
      <c r="AB16" s="457" t="s">
        <v>59</v>
      </c>
    </row>
    <row r="17" spans="2:28" ht="17.25" customHeight="1" x14ac:dyDescent="0.25">
      <c r="B17" s="447"/>
      <c r="C17" s="466"/>
      <c r="D17" s="463"/>
      <c r="E17" s="456"/>
      <c r="F17" s="220" t="s">
        <v>155</v>
      </c>
      <c r="G17" s="222"/>
      <c r="H17" s="271"/>
      <c r="I17" s="225"/>
      <c r="J17" s="246"/>
      <c r="K17" s="125"/>
      <c r="L17" s="126"/>
      <c r="M17" s="127"/>
      <c r="N17" s="247"/>
      <c r="O17" s="127"/>
      <c r="P17" s="129" t="str">
        <f>IF(O17="","",(O17-M17)/(L17-M17))</f>
        <v/>
      </c>
      <c r="Q17" s="129" t="str">
        <f>IF(O17="","",H17*R17)</f>
        <v/>
      </c>
      <c r="R17" s="110" t="str">
        <f>IF(O17="","",IF(P17&lt;0,0,IF(P17&gt;1,1,P17)))</f>
        <v/>
      </c>
      <c r="U17" s="130" t="s">
        <v>60</v>
      </c>
      <c r="V17" s="130" t="s">
        <v>39</v>
      </c>
      <c r="W17" s="33" t="str">
        <f t="shared" si="0"/>
        <v>DIP di MEDICINA      _      UO Medicina Interna</v>
      </c>
      <c r="X17" s="2" t="s">
        <v>53</v>
      </c>
      <c r="Y17" s="56"/>
      <c r="Z17" s="60"/>
      <c r="AA17" s="458"/>
      <c r="AB17" s="458"/>
    </row>
    <row r="18" spans="2:28" s="6" customFormat="1" ht="9.75" customHeight="1" x14ac:dyDescent="0.25">
      <c r="B18" s="145"/>
      <c r="C18" s="213"/>
      <c r="D18" s="248"/>
      <c r="E18" s="249"/>
      <c r="F18" s="250"/>
      <c r="G18" s="250"/>
      <c r="H18" s="269">
        <f>SUM(H15:H17)</f>
        <v>0</v>
      </c>
      <c r="I18" s="250"/>
      <c r="J18" s="249"/>
      <c r="K18" s="251"/>
      <c r="L18" s="251"/>
      <c r="M18" s="251"/>
      <c r="N18" s="252"/>
      <c r="O18" s="251"/>
      <c r="P18" s="253"/>
      <c r="Q18" s="254">
        <f>SUM(Q15:Q17)</f>
        <v>0</v>
      </c>
      <c r="R18" s="253"/>
      <c r="U18" s="130" t="s">
        <v>60</v>
      </c>
      <c r="V18" s="130" t="s">
        <v>40</v>
      </c>
      <c r="W18" s="33" t="str">
        <f t="shared" si="0"/>
        <v>DIP di MEDICINA      _      UO Microbiologia</v>
      </c>
      <c r="X18" s="2" t="s">
        <v>54</v>
      </c>
      <c r="Y18" s="55" t="s">
        <v>88</v>
      </c>
      <c r="Z18" s="59"/>
      <c r="AA18" s="459"/>
      <c r="AB18" s="459"/>
    </row>
    <row r="19" spans="2:28" s="6" customFormat="1" ht="9.75" customHeight="1" x14ac:dyDescent="0.25">
      <c r="B19" s="148"/>
      <c r="C19" s="214"/>
      <c r="D19" s="18"/>
      <c r="E19" s="149"/>
      <c r="F19" s="219"/>
      <c r="G19" s="238"/>
      <c r="H19" s="237"/>
      <c r="I19" s="238"/>
      <c r="J19" s="244"/>
      <c r="K19" s="239"/>
      <c r="L19" s="239"/>
      <c r="M19" s="239"/>
      <c r="N19" s="245"/>
      <c r="O19" s="239"/>
      <c r="P19" s="157"/>
      <c r="Q19" s="157">
        <f>Q18*E15</f>
        <v>0</v>
      </c>
      <c r="R19" s="241"/>
      <c r="U19" s="130" t="s">
        <v>60</v>
      </c>
      <c r="V19" s="130" t="s">
        <v>67</v>
      </c>
      <c r="W19" s="33" t="str">
        <f t="shared" si="0"/>
        <v>DIP di MEDICINA      _      UO Nefrologia e Dialisi</v>
      </c>
      <c r="X19" s="2" t="s">
        <v>53</v>
      </c>
      <c r="Y19" s="55" t="s">
        <v>89</v>
      </c>
      <c r="Z19" s="59"/>
      <c r="AA19" s="457" t="s">
        <v>31</v>
      </c>
      <c r="AB19" s="457" t="s">
        <v>31</v>
      </c>
    </row>
    <row r="20" spans="2:28" ht="17.25" customHeight="1" x14ac:dyDescent="0.25">
      <c r="B20" s="447">
        <v>3</v>
      </c>
      <c r="C20" s="464" t="s">
        <v>143</v>
      </c>
      <c r="D20" s="467"/>
      <c r="E20" s="454">
        <v>0.2</v>
      </c>
      <c r="F20" s="220" t="s">
        <v>156</v>
      </c>
      <c r="G20" s="123"/>
      <c r="H20" s="271"/>
      <c r="I20" s="225"/>
      <c r="J20" s="246"/>
      <c r="K20" s="125"/>
      <c r="L20" s="226"/>
      <c r="M20" s="227"/>
      <c r="N20" s="247"/>
      <c r="O20" s="127"/>
      <c r="P20" s="129" t="str">
        <f>IF(O20="","",(O20-M20)/(L20-M20))</f>
        <v/>
      </c>
      <c r="Q20" s="129" t="str">
        <f>IF(O20="","",H20*R20)</f>
        <v/>
      </c>
      <c r="R20" s="110" t="str">
        <f>IF(O20="","",IF(P20&lt;0,0,IF(P20&gt;1,1,P20)))</f>
        <v/>
      </c>
      <c r="U20" s="130" t="s">
        <v>60</v>
      </c>
      <c r="V20" s="130" t="s">
        <v>77</v>
      </c>
      <c r="W20" s="33" t="str">
        <f t="shared" si="0"/>
        <v>DIP di MEDICINA      _      UO Patologia Clinica V.S. - CERV.</v>
      </c>
      <c r="X20" s="2" t="s">
        <v>54</v>
      </c>
      <c r="Y20" s="57" t="s">
        <v>90</v>
      </c>
      <c r="Z20" s="60"/>
      <c r="AA20" s="458"/>
      <c r="AB20" s="458"/>
    </row>
    <row r="21" spans="2:28" ht="17.25" customHeight="1" x14ac:dyDescent="0.25">
      <c r="B21" s="447"/>
      <c r="C21" s="465"/>
      <c r="D21" s="462"/>
      <c r="E21" s="455"/>
      <c r="F21" s="220" t="s">
        <v>157</v>
      </c>
      <c r="G21" s="222"/>
      <c r="H21" s="271"/>
      <c r="I21" s="225"/>
      <c r="J21" s="246"/>
      <c r="K21" s="125"/>
      <c r="L21" s="226"/>
      <c r="M21" s="227"/>
      <c r="N21" s="247"/>
      <c r="O21" s="127"/>
      <c r="P21" s="129" t="str">
        <f>IF(O21="","",(O21-M21)/(L21-M21))</f>
        <v/>
      </c>
      <c r="Q21" s="129" t="str">
        <f>IF(O21="","",H21*R21)</f>
        <v/>
      </c>
      <c r="R21" s="110" t="str">
        <f>IF(O21="","",IF(P21&lt;0,0,IF(P21&gt;1,1,P21)))</f>
        <v/>
      </c>
      <c r="U21" s="130" t="s">
        <v>63</v>
      </c>
      <c r="V21" s="130" t="s">
        <v>41</v>
      </c>
      <c r="W21" s="33" t="str">
        <f t="shared" si="0"/>
        <v>Dip EMATO-ONCOLOGICO      _      UO Anatomia Patologica Unificata</v>
      </c>
      <c r="X21" s="2" t="s">
        <v>54</v>
      </c>
      <c r="Y21" s="55" t="s">
        <v>91</v>
      </c>
      <c r="Z21" s="59"/>
      <c r="AA21" s="459"/>
      <c r="AB21" s="459"/>
    </row>
    <row r="22" spans="2:28" ht="17.25" customHeight="1" x14ac:dyDescent="0.25">
      <c r="B22" s="447"/>
      <c r="C22" s="466"/>
      <c r="D22" s="463"/>
      <c r="E22" s="456"/>
      <c r="F22" s="220" t="s">
        <v>158</v>
      </c>
      <c r="G22" s="222"/>
      <c r="H22" s="271"/>
      <c r="I22" s="225"/>
      <c r="J22" s="246"/>
      <c r="K22" s="125"/>
      <c r="L22" s="126"/>
      <c r="M22" s="127"/>
      <c r="N22" s="247"/>
      <c r="O22" s="127"/>
      <c r="P22" s="129" t="str">
        <f>IF(O22="","",(O22-M22)/(L22-M22))</f>
        <v/>
      </c>
      <c r="Q22" s="129" t="str">
        <f>IF(O22="","",H22*R22)</f>
        <v/>
      </c>
      <c r="R22" s="110" t="str">
        <f>IF(O22="","",IF(P22&lt;0,0,IF(P22&gt;1,1,P22)))</f>
        <v/>
      </c>
      <c r="U22" s="130" t="s">
        <v>63</v>
      </c>
      <c r="V22" s="130" t="s">
        <v>42</v>
      </c>
      <c r="W22" s="33" t="str">
        <f t="shared" si="0"/>
        <v>Dip EMATO-ONCOLOGICO      _      UO Ematologia Oncologica e UTMO (trapianti)</v>
      </c>
      <c r="X22" s="2" t="s">
        <v>53</v>
      </c>
      <c r="Y22" s="58"/>
      <c r="Z22" s="59"/>
      <c r="AA22" s="457" t="s">
        <v>32</v>
      </c>
      <c r="AB22" s="457" t="s">
        <v>32</v>
      </c>
    </row>
    <row r="23" spans="2:28" s="6" customFormat="1" ht="9.75" customHeight="1" x14ac:dyDescent="0.25">
      <c r="B23" s="145"/>
      <c r="C23" s="213"/>
      <c r="D23" s="248"/>
      <c r="E23" s="249"/>
      <c r="F23" s="250"/>
      <c r="G23" s="250"/>
      <c r="H23" s="269">
        <f>SUM(H20:H22)</f>
        <v>0</v>
      </c>
      <c r="I23" s="250"/>
      <c r="J23" s="249"/>
      <c r="K23" s="251"/>
      <c r="L23" s="251"/>
      <c r="M23" s="251"/>
      <c r="N23" s="252"/>
      <c r="O23" s="251"/>
      <c r="P23" s="253"/>
      <c r="Q23" s="254">
        <f>SUM(Q20:Q22)</f>
        <v>0</v>
      </c>
      <c r="R23" s="253"/>
      <c r="U23" s="130" t="s">
        <v>63</v>
      </c>
      <c r="V23" s="130" t="s">
        <v>68</v>
      </c>
      <c r="W23" s="33" t="str">
        <f t="shared" si="0"/>
        <v>Dip EMATO-ONCOLOGICO      _      UO Ematologia e Malattie Rare Org. Emat.</v>
      </c>
      <c r="X23" s="2" t="s">
        <v>53</v>
      </c>
      <c r="Y23" s="55" t="s">
        <v>92</v>
      </c>
      <c r="Z23" s="59"/>
      <c r="AA23" s="458"/>
      <c r="AB23" s="458"/>
    </row>
    <row r="24" spans="2:28" s="6" customFormat="1" ht="9.75" customHeight="1" x14ac:dyDescent="0.25">
      <c r="B24" s="151"/>
      <c r="C24" s="215"/>
      <c r="D24" s="20"/>
      <c r="E24" s="149"/>
      <c r="F24" s="219"/>
      <c r="G24" s="150"/>
      <c r="H24" s="142"/>
      <c r="I24" s="150"/>
      <c r="J24" s="242"/>
      <c r="K24" s="143"/>
      <c r="L24" s="143"/>
      <c r="M24" s="143"/>
      <c r="N24" s="243"/>
      <c r="O24" s="143"/>
      <c r="P24" s="144"/>
      <c r="Q24" s="144">
        <f>Q23*E20</f>
        <v>0</v>
      </c>
      <c r="R24" s="112"/>
      <c r="U24" s="130" t="s">
        <v>63</v>
      </c>
      <c r="V24" s="130" t="s">
        <v>43</v>
      </c>
      <c r="W24" s="33" t="str">
        <f t="shared" si="0"/>
        <v>Dip EMATO-ONCOLOGICO      _      UO Oncologia Medica</v>
      </c>
      <c r="X24" s="2" t="s">
        <v>53</v>
      </c>
      <c r="Y24" s="55" t="s">
        <v>93</v>
      </c>
      <c r="Z24" s="59"/>
      <c r="AA24" s="459"/>
      <c r="AB24" s="459"/>
    </row>
    <row r="25" spans="2:28" ht="36" customHeight="1" x14ac:dyDescent="0.25">
      <c r="B25" s="447">
        <v>4</v>
      </c>
      <c r="C25" s="448" t="s">
        <v>144</v>
      </c>
      <c r="D25" s="471" t="s">
        <v>193</v>
      </c>
      <c r="E25" s="454">
        <v>0.2</v>
      </c>
      <c r="F25" s="220" t="s">
        <v>159</v>
      </c>
      <c r="G25" s="222" t="s">
        <v>176</v>
      </c>
      <c r="H25" s="271"/>
      <c r="I25" s="225" t="s">
        <v>13</v>
      </c>
      <c r="J25" s="124"/>
      <c r="K25" s="125" t="s">
        <v>168</v>
      </c>
      <c r="L25" s="226">
        <v>1</v>
      </c>
      <c r="M25" s="227">
        <v>0</v>
      </c>
      <c r="N25" s="128"/>
      <c r="O25" s="127"/>
      <c r="P25" s="129" t="str">
        <f>IF(O25="","",(O25-M25)/(L25-M25))</f>
        <v/>
      </c>
      <c r="Q25" s="129" t="str">
        <f>IF(O25="","",H25*R25)</f>
        <v/>
      </c>
      <c r="R25" s="110" t="str">
        <f>IF(O25="","",IF(P25&lt;0,0,IF(P25&gt;1,1,P25)))</f>
        <v/>
      </c>
      <c r="U25" s="130" t="s">
        <v>63</v>
      </c>
      <c r="V25" s="130" t="s">
        <v>74</v>
      </c>
      <c r="W25" s="33" t="str">
        <f t="shared" si="0"/>
        <v>Dip EMATO-ONCOLOGICO      _      UO Medicina Trasfusionale Cervello</v>
      </c>
      <c r="X25" s="2" t="s">
        <v>53</v>
      </c>
      <c r="Y25" s="55" t="s">
        <v>94</v>
      </c>
      <c r="Z25" s="59"/>
    </row>
    <row r="26" spans="2:28" ht="36" customHeight="1" x14ac:dyDescent="0.25">
      <c r="B26" s="447"/>
      <c r="C26" s="449"/>
      <c r="D26" s="472"/>
      <c r="E26" s="455"/>
      <c r="F26" s="220" t="s">
        <v>160</v>
      </c>
      <c r="G26" s="222" t="s">
        <v>177</v>
      </c>
      <c r="H26" s="271"/>
      <c r="I26" s="225" t="s">
        <v>178</v>
      </c>
      <c r="J26" s="124"/>
      <c r="K26" s="125" t="s">
        <v>168</v>
      </c>
      <c r="L26" s="126">
        <v>0</v>
      </c>
      <c r="M26" s="127">
        <v>30</v>
      </c>
      <c r="N26" s="128"/>
      <c r="O26" s="127"/>
      <c r="P26" s="129" t="str">
        <f>IF(O26="","",(O26-M26)/(L26-M26))</f>
        <v/>
      </c>
      <c r="Q26" s="129" t="str">
        <f>IF(O26="","",H26*R26)</f>
        <v/>
      </c>
      <c r="R26" s="110" t="str">
        <f>IF(O26="","",IF(P26&lt;0,0,IF(P26&gt;1,1,P26)))</f>
        <v/>
      </c>
      <c r="U26" s="130" t="s">
        <v>63</v>
      </c>
      <c r="V26" s="130" t="s">
        <v>78</v>
      </c>
      <c r="W26" s="33" t="str">
        <f t="shared" si="0"/>
        <v>Dip EMATO-ONCOLOGICO      _      UO Medicina Trasfusionale Qualif. Biologica V.S.</v>
      </c>
      <c r="X26" s="2" t="s">
        <v>53</v>
      </c>
      <c r="Y26" s="55" t="s">
        <v>95</v>
      </c>
      <c r="Z26" s="59"/>
    </row>
    <row r="27" spans="2:28" ht="36" customHeight="1" x14ac:dyDescent="0.25">
      <c r="B27" s="447"/>
      <c r="C27" s="450"/>
      <c r="D27" s="473"/>
      <c r="E27" s="456"/>
      <c r="F27" s="220" t="s">
        <v>161</v>
      </c>
      <c r="G27" s="222"/>
      <c r="H27" s="271"/>
      <c r="I27" s="225"/>
      <c r="J27" s="124"/>
      <c r="K27" s="125"/>
      <c r="L27" s="126"/>
      <c r="M27" s="127"/>
      <c r="N27" s="128"/>
      <c r="O27" s="127"/>
      <c r="P27" s="129" t="str">
        <f>IF(O27="","",(O27-M27)/(L27-M27))</f>
        <v/>
      </c>
      <c r="Q27" s="129" t="str">
        <f>IF(O27="","",H27*R27)</f>
        <v/>
      </c>
      <c r="R27" s="110" t="str">
        <f>IF(O27="","",IF(P27&lt;0,0,IF(P27&gt;1,1,P27)))</f>
        <v/>
      </c>
      <c r="U27" s="130" t="s">
        <v>63</v>
      </c>
      <c r="V27" s="130" t="s">
        <v>44</v>
      </c>
      <c r="W27" s="33" t="str">
        <f t="shared" si="0"/>
        <v>Dip EMATO-ONCOLOGICO      _      UO Medicina Nucleare</v>
      </c>
      <c r="X27" s="2" t="s">
        <v>54</v>
      </c>
      <c r="Y27" s="55" t="s">
        <v>96</v>
      </c>
      <c r="Z27" s="59"/>
    </row>
    <row r="28" spans="2:28" s="6" customFormat="1" ht="9.75" customHeight="1" x14ac:dyDescent="0.25">
      <c r="B28" s="145"/>
      <c r="C28" s="213"/>
      <c r="D28" s="17"/>
      <c r="E28" s="146"/>
      <c r="F28" s="217"/>
      <c r="G28" s="147"/>
      <c r="H28" s="269">
        <f>SUM(H25:H27)</f>
        <v>0</v>
      </c>
      <c r="I28" s="147"/>
      <c r="J28" s="135"/>
      <c r="K28" s="136"/>
      <c r="L28" s="136"/>
      <c r="M28" s="136"/>
      <c r="N28" s="137"/>
      <c r="O28" s="136"/>
      <c r="P28" s="138"/>
      <c r="Q28" s="139">
        <f>SUM(Q25:Q27)</f>
        <v>0</v>
      </c>
      <c r="R28" s="111"/>
      <c r="U28" s="130" t="s">
        <v>62</v>
      </c>
      <c r="V28" s="130" t="s">
        <v>45</v>
      </c>
      <c r="W28" s="33" t="str">
        <f t="shared" si="0"/>
        <v>Dip CARDIOVASCULARE      _      UO Cardiologia Cervello</v>
      </c>
      <c r="X28" s="2" t="s">
        <v>53</v>
      </c>
      <c r="Y28" s="55" t="s">
        <v>97</v>
      </c>
      <c r="Z28" s="59"/>
      <c r="AA28"/>
      <c r="AB28"/>
    </row>
    <row r="29" spans="2:28" s="6" customFormat="1" ht="9.75" customHeight="1" x14ac:dyDescent="0.25">
      <c r="B29" s="151"/>
      <c r="C29" s="215"/>
      <c r="D29" s="20"/>
      <c r="E29" s="149"/>
      <c r="F29" s="218"/>
      <c r="G29" s="150"/>
      <c r="H29" s="142"/>
      <c r="I29" s="150"/>
      <c r="J29" s="135"/>
      <c r="K29" s="143"/>
      <c r="L29" s="143"/>
      <c r="M29" s="143"/>
      <c r="N29" s="137"/>
      <c r="O29" s="143"/>
      <c r="P29" s="144"/>
      <c r="Q29" s="144">
        <f>Q28*E25</f>
        <v>0</v>
      </c>
      <c r="R29" s="112"/>
      <c r="U29" s="130" t="s">
        <v>62</v>
      </c>
      <c r="V29" s="130" t="s">
        <v>46</v>
      </c>
      <c r="W29" s="33" t="str">
        <f t="shared" si="0"/>
        <v>Dip CARDIOVASCULARE      _      UO Cardiologia V.S.</v>
      </c>
      <c r="X29" s="2" t="s">
        <v>53</v>
      </c>
      <c r="Y29" s="55" t="s">
        <v>98</v>
      </c>
      <c r="Z29" s="59"/>
      <c r="AA29"/>
      <c r="AB29"/>
    </row>
    <row r="30" spans="2:28" ht="21" customHeight="1" x14ac:dyDescent="0.25">
      <c r="B30" s="447">
        <v>5</v>
      </c>
      <c r="C30" s="448" t="s">
        <v>150</v>
      </c>
      <c r="D30" s="461" t="s">
        <v>180</v>
      </c>
      <c r="E30" s="454">
        <v>0.2</v>
      </c>
      <c r="F30" s="220" t="s">
        <v>162</v>
      </c>
      <c r="G30" s="222" t="s">
        <v>172</v>
      </c>
      <c r="H30" s="271">
        <v>0.3</v>
      </c>
      <c r="I30" s="225" t="s">
        <v>171</v>
      </c>
      <c r="J30" s="124"/>
      <c r="K30" s="223" t="s">
        <v>168</v>
      </c>
      <c r="L30" s="224">
        <v>6</v>
      </c>
      <c r="M30" s="224">
        <v>0</v>
      </c>
      <c r="N30" s="128"/>
      <c r="O30" s="127"/>
      <c r="P30" s="129" t="str">
        <f>IF(O30="","",(O30-M30)/(L30-M30))</f>
        <v/>
      </c>
      <c r="Q30" s="129" t="str">
        <f>IF(O30="","",H30*R30)</f>
        <v/>
      </c>
      <c r="R30" s="110" t="str">
        <f>IF(O30="","",IF(P30&lt;0,0,IF(P30&gt;1,1,P30)))</f>
        <v/>
      </c>
      <c r="U30" s="130" t="s">
        <v>62</v>
      </c>
      <c r="V30" s="130" t="s">
        <v>47</v>
      </c>
      <c r="W30" s="33" t="str">
        <f t="shared" si="0"/>
        <v>Dip CARDIOVASCULARE      _      UO Chirurgia Toracica</v>
      </c>
      <c r="X30" s="2" t="s">
        <v>53</v>
      </c>
      <c r="Y30" s="55" t="s">
        <v>99</v>
      </c>
      <c r="Z30" s="59"/>
    </row>
    <row r="31" spans="2:28" ht="21" customHeight="1" x14ac:dyDescent="0.25">
      <c r="B31" s="447"/>
      <c r="C31" s="449"/>
      <c r="D31" s="462"/>
      <c r="E31" s="455"/>
      <c r="F31" s="220" t="s">
        <v>163</v>
      </c>
      <c r="G31" s="222" t="s">
        <v>173</v>
      </c>
      <c r="H31" s="271">
        <v>0.2</v>
      </c>
      <c r="I31" s="225" t="s">
        <v>181</v>
      </c>
      <c r="J31" s="124"/>
      <c r="K31" s="223" t="s">
        <v>168</v>
      </c>
      <c r="L31" s="224">
        <v>0</v>
      </c>
      <c r="M31" s="224">
        <v>30</v>
      </c>
      <c r="N31" s="128"/>
      <c r="O31" s="127"/>
      <c r="P31" s="129" t="str">
        <f>IF(O31="","",(O31-M31)/(L31-M31))</f>
        <v/>
      </c>
      <c r="Q31" s="129" t="str">
        <f>IF(O31="","",H31*R31)</f>
        <v/>
      </c>
      <c r="R31" s="110" t="str">
        <f>IF(O31="","",IF(P31&lt;0,0,IF(P31&gt;1,1,P31)))</f>
        <v/>
      </c>
      <c r="U31" s="130" t="s">
        <v>62</v>
      </c>
      <c r="V31" s="130" t="s">
        <v>48</v>
      </c>
      <c r="W31" s="33" t="str">
        <f t="shared" si="0"/>
        <v>Dip CARDIOVASCULARE      _      UO Chirurgia Vascolare</v>
      </c>
      <c r="X31" s="2" t="s">
        <v>53</v>
      </c>
      <c r="Y31" s="55" t="s">
        <v>100</v>
      </c>
      <c r="Z31" s="59"/>
    </row>
    <row r="32" spans="2:28" ht="21" customHeight="1" x14ac:dyDescent="0.25">
      <c r="B32" s="447"/>
      <c r="C32" s="450"/>
      <c r="D32" s="463"/>
      <c r="E32" s="456"/>
      <c r="F32" s="220" t="s">
        <v>164</v>
      </c>
      <c r="G32" s="222" t="s">
        <v>179</v>
      </c>
      <c r="H32" s="271">
        <v>0.5</v>
      </c>
      <c r="I32" s="225" t="s">
        <v>13</v>
      </c>
      <c r="J32" s="124"/>
      <c r="K32" s="223" t="s">
        <v>168</v>
      </c>
      <c r="L32" s="228">
        <v>0.7</v>
      </c>
      <c r="M32" s="228">
        <v>0.3</v>
      </c>
      <c r="N32" s="128"/>
      <c r="O32" s="127"/>
      <c r="P32" s="129" t="str">
        <f>IF(O32="","",(O32-M32)/(L32-M32))</f>
        <v/>
      </c>
      <c r="Q32" s="129" t="str">
        <f>IF(O32="","",H32*R32)</f>
        <v/>
      </c>
      <c r="R32" s="110" t="str">
        <f>IF(O32="","",IF(P32&lt;0,0,IF(P32&gt;1,1,P32)))</f>
        <v/>
      </c>
      <c r="U32" s="130" t="s">
        <v>62</v>
      </c>
      <c r="V32" s="130" t="s">
        <v>70</v>
      </c>
      <c r="W32" s="33" t="str">
        <f t="shared" si="0"/>
        <v>Dip CARDIOVASCULARE      _      UO Malattie Apparato Respiratorio 1 Pneumologia</v>
      </c>
      <c r="X32" s="2" t="s">
        <v>53</v>
      </c>
      <c r="Y32" s="55" t="s">
        <v>101</v>
      </c>
      <c r="Z32" s="59"/>
    </row>
    <row r="33" spans="1:28" s="6" customFormat="1" ht="9.75" customHeight="1" x14ac:dyDescent="0.25">
      <c r="B33" s="145"/>
      <c r="C33" s="166"/>
      <c r="D33" s="145"/>
      <c r="E33" s="134"/>
      <c r="F33" s="134"/>
      <c r="G33" s="134"/>
      <c r="H33" s="269">
        <f>SUM(H30:H32)</f>
        <v>1</v>
      </c>
      <c r="I33" s="134"/>
      <c r="J33" s="152"/>
      <c r="K33" s="153"/>
      <c r="L33" s="153"/>
      <c r="M33" s="153"/>
      <c r="N33" s="135"/>
      <c r="O33" s="153"/>
      <c r="P33" s="138"/>
      <c r="Q33" s="139">
        <f>SUM(Q30:Q32)</f>
        <v>0</v>
      </c>
      <c r="R33" s="111"/>
      <c r="U33" s="130" t="s">
        <v>62</v>
      </c>
      <c r="V33" s="130" t="s">
        <v>69</v>
      </c>
      <c r="W33" s="33" t="str">
        <f t="shared" si="0"/>
        <v>Dip CARDIOVASCULARE      _      UO Malattie Apparato Respiratorio 2 Pneumologia</v>
      </c>
      <c r="X33" s="2" t="s">
        <v>53</v>
      </c>
      <c r="Y33" s="58"/>
      <c r="Z33" s="59"/>
      <c r="AA33"/>
      <c r="AB33"/>
    </row>
    <row r="34" spans="1:28" ht="15.75" x14ac:dyDescent="0.25">
      <c r="B34" s="5"/>
      <c r="C34" s="5"/>
      <c r="D34" s="154" t="s">
        <v>26</v>
      </c>
      <c r="E34" s="270">
        <f>E11+E15+E20+E25+E30</f>
        <v>1</v>
      </c>
      <c r="F34" s="5"/>
      <c r="G34" s="6"/>
      <c r="H34" s="6"/>
      <c r="I34" s="6"/>
      <c r="J34" s="6"/>
      <c r="K34" s="6"/>
      <c r="L34" s="6"/>
      <c r="M34" s="6"/>
      <c r="N34" s="6"/>
      <c r="O34" s="6"/>
      <c r="P34" s="156"/>
      <c r="Q34" s="157">
        <f>Q33*E30</f>
        <v>0</v>
      </c>
      <c r="R34" s="113"/>
      <c r="U34" s="130" t="s">
        <v>61</v>
      </c>
      <c r="V34" s="130" t="s">
        <v>75</v>
      </c>
      <c r="W34" s="33" t="str">
        <f t="shared" si="0"/>
        <v xml:space="preserve">Dip CHIRURGICO      _      UO Chirurgia generale  Cervello </v>
      </c>
      <c r="X34" s="2" t="s">
        <v>53</v>
      </c>
      <c r="Y34" s="55" t="s">
        <v>102</v>
      </c>
      <c r="Z34" s="59"/>
    </row>
    <row r="35" spans="1:28" ht="6" customHeight="1" x14ac:dyDescent="0.25">
      <c r="F35"/>
      <c r="I35"/>
      <c r="J35"/>
      <c r="N35"/>
      <c r="P35" s="158"/>
      <c r="Q35" s="158"/>
      <c r="R35" s="114"/>
      <c r="U35" s="130" t="s">
        <v>61</v>
      </c>
      <c r="V35" s="130" t="s">
        <v>72</v>
      </c>
      <c r="W35" s="33" t="str">
        <f t="shared" si="0"/>
        <v>Dip CHIRURGICO      _      UO Chirurgia generale  ed Urgenza V.S.</v>
      </c>
      <c r="X35" s="2" t="s">
        <v>53</v>
      </c>
      <c r="Y35" s="55" t="s">
        <v>103</v>
      </c>
      <c r="Z35" s="59"/>
    </row>
    <row r="36" spans="1:28" ht="21.75" customHeight="1" x14ac:dyDescent="0.3">
      <c r="B36" t="s">
        <v>27</v>
      </c>
      <c r="C36" s="159"/>
      <c r="F36" s="160"/>
      <c r="G36" s="22"/>
      <c r="H36" s="22"/>
      <c r="I36" s="22"/>
      <c r="J36" s="22"/>
      <c r="K36" s="460" t="s">
        <v>14</v>
      </c>
      <c r="L36" s="460"/>
      <c r="M36" s="460"/>
      <c r="N36" s="460"/>
      <c r="O36" s="460"/>
      <c r="P36" s="161"/>
      <c r="Q36" s="161"/>
      <c r="R36" s="162">
        <f>Q34+Q29+Q24+Q19+Q14</f>
        <v>0</v>
      </c>
      <c r="U36" s="130" t="s">
        <v>61</v>
      </c>
      <c r="V36" s="130" t="s">
        <v>71</v>
      </c>
      <c r="W36" s="33" t="str">
        <f t="shared" si="0"/>
        <v>Dip CHIRURGICO      _      UO Chirurgia plastica e Maxillo V.S.</v>
      </c>
      <c r="X36" s="2" t="s">
        <v>53</v>
      </c>
      <c r="Y36" s="55" t="s">
        <v>104</v>
      </c>
      <c r="Z36" s="59"/>
    </row>
    <row r="37" spans="1:28" ht="6.75" customHeight="1" x14ac:dyDescent="0.25">
      <c r="B37" s="438"/>
      <c r="C37" s="439"/>
      <c r="D37" s="439"/>
      <c r="E37" s="439"/>
      <c r="F37" s="439"/>
      <c r="G37" s="440"/>
      <c r="I37"/>
      <c r="J37"/>
      <c r="N37"/>
      <c r="U37" s="130" t="s">
        <v>61</v>
      </c>
      <c r="V37" s="130" t="s">
        <v>79</v>
      </c>
      <c r="W37" s="33" t="str">
        <f t="shared" si="0"/>
        <v>Dip CHIRURGICO      _      UO Anestesia e Rianimazione V.S. - CERV</v>
      </c>
      <c r="X37" s="2" t="s">
        <v>53</v>
      </c>
      <c r="Y37" s="55" t="s">
        <v>105</v>
      </c>
      <c r="Z37" s="59"/>
    </row>
    <row r="38" spans="1:28" ht="12.75" customHeight="1" x14ac:dyDescent="0.25">
      <c r="B38" s="441"/>
      <c r="C38" s="442"/>
      <c r="D38" s="442"/>
      <c r="E38" s="442"/>
      <c r="F38" s="442"/>
      <c r="G38" s="443"/>
      <c r="U38" s="130" t="s">
        <v>61</v>
      </c>
      <c r="V38" s="130" t="s">
        <v>73</v>
      </c>
      <c r="W38" s="33" t="str">
        <f t="shared" si="0"/>
        <v>Dip CHIRURGICO      _      UO Anestesia, Terapia del Dolore V.S.</v>
      </c>
      <c r="X38" s="2" t="s">
        <v>53</v>
      </c>
      <c r="Y38" s="55" t="s">
        <v>106</v>
      </c>
      <c r="Z38" s="59"/>
    </row>
    <row r="39" spans="1:28" x14ac:dyDescent="0.25">
      <c r="B39" s="441"/>
      <c r="C39" s="442"/>
      <c r="D39" s="442"/>
      <c r="E39" s="442"/>
      <c r="F39" s="442"/>
      <c r="G39" s="443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U39" s="130" t="s">
        <v>61</v>
      </c>
      <c r="V39" s="130" t="s">
        <v>80</v>
      </c>
      <c r="W39" s="33" t="str">
        <f t="shared" si="0"/>
        <v>Dip CHIRURGICO      _      UO Odontostomatologia CTO - Odontoiatria CERV</v>
      </c>
      <c r="X39" s="2" t="s">
        <v>53</v>
      </c>
      <c r="Y39" s="55" t="s">
        <v>107</v>
      </c>
      <c r="Z39" s="59"/>
    </row>
    <row r="40" spans="1:28" x14ac:dyDescent="0.25">
      <c r="B40" s="441"/>
      <c r="C40" s="442"/>
      <c r="D40" s="442"/>
      <c r="E40" s="442"/>
      <c r="F40" s="442"/>
      <c r="G40" s="443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U40" s="130" t="s">
        <v>61</v>
      </c>
      <c r="V40" s="130" t="s">
        <v>49</v>
      </c>
      <c r="W40" s="33" t="str">
        <f t="shared" si="0"/>
        <v xml:space="preserve">Dip CHIRURGICO      _      UO Oftalmologia </v>
      </c>
      <c r="X40" s="2" t="s">
        <v>53</v>
      </c>
      <c r="Y40" s="55" t="s">
        <v>108</v>
      </c>
      <c r="Z40" s="59"/>
    </row>
    <row r="41" spans="1:28" x14ac:dyDescent="0.25">
      <c r="B41" s="441"/>
      <c r="C41" s="442"/>
      <c r="D41" s="442"/>
      <c r="E41" s="442"/>
      <c r="F41" s="442"/>
      <c r="G41" s="443"/>
      <c r="H41" s="7"/>
      <c r="J41" s="51"/>
      <c r="K41" s="51"/>
      <c r="R41" s="7"/>
      <c r="U41" s="130" t="s">
        <v>61</v>
      </c>
      <c r="V41" s="130" t="s">
        <v>50</v>
      </c>
      <c r="W41" s="33" t="str">
        <f t="shared" si="0"/>
        <v>Dip CHIRURGICO      _      UO Otorinolaringoiatria</v>
      </c>
      <c r="X41" s="2" t="s">
        <v>53</v>
      </c>
      <c r="Y41" s="55" t="s">
        <v>109</v>
      </c>
      <c r="Z41" s="59"/>
    </row>
    <row r="42" spans="1:28" x14ac:dyDescent="0.25">
      <c r="B42" s="444"/>
      <c r="C42" s="445"/>
      <c r="D42" s="445"/>
      <c r="E42" s="445"/>
      <c r="F42" s="445"/>
      <c r="G42" s="446"/>
      <c r="H42" s="7"/>
      <c r="I42" s="7"/>
      <c r="J42" s="7"/>
      <c r="K42" s="7"/>
      <c r="L42" s="437" t="s">
        <v>113</v>
      </c>
      <c r="M42" s="437"/>
      <c r="N42" s="437"/>
      <c r="O42" s="437"/>
      <c r="P42" s="163"/>
      <c r="Q42" s="163"/>
      <c r="R42" s="7"/>
      <c r="U42" s="130" t="s">
        <v>61</v>
      </c>
      <c r="V42" s="130" t="s">
        <v>76</v>
      </c>
      <c r="W42" s="33" t="str">
        <f t="shared" si="0"/>
        <v>Dip CHIRURGICO      _      UO Ortopedia e Traumatologia</v>
      </c>
      <c r="X42" s="2" t="s">
        <v>53</v>
      </c>
      <c r="Y42" s="55" t="s">
        <v>110</v>
      </c>
      <c r="Z42" s="59"/>
    </row>
    <row r="43" spans="1:28" x14ac:dyDescent="0.25">
      <c r="B43" s="62"/>
      <c r="C43" s="167"/>
      <c r="D43" s="62"/>
      <c r="E43" s="62"/>
      <c r="F43" s="62"/>
      <c r="G43" s="62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U43" s="130" t="s">
        <v>61</v>
      </c>
      <c r="V43" s="130" t="s">
        <v>51</v>
      </c>
      <c r="W43" s="33" t="str">
        <f t="shared" si="0"/>
        <v>Dip CHIRURGICO      _      UO Urologia</v>
      </c>
      <c r="X43" s="2" t="s">
        <v>53</v>
      </c>
      <c r="Y43" s="55" t="s">
        <v>111</v>
      </c>
      <c r="Z43" s="59"/>
    </row>
    <row r="44" spans="1:28" x14ac:dyDescent="0.25">
      <c r="B44" s="7"/>
      <c r="C44" s="168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U44" s="130" t="s">
        <v>64</v>
      </c>
      <c r="V44" s="130" t="s">
        <v>52</v>
      </c>
      <c r="W44" s="33" t="str">
        <f t="shared" si="0"/>
        <v>Dip MATERNO INFANTILE      _      UO Neonatologia UTIN</v>
      </c>
      <c r="X44" s="2" t="s">
        <v>53</v>
      </c>
      <c r="Y44" s="55" t="s">
        <v>112</v>
      </c>
      <c r="Z44" s="59"/>
    </row>
    <row r="45" spans="1:28" s="15" customFormat="1" ht="21" customHeight="1" x14ac:dyDescent="0.25">
      <c r="A45" s="14"/>
      <c r="B45" s="256"/>
      <c r="C45" s="257"/>
      <c r="D45" s="468" t="s">
        <v>186</v>
      </c>
      <c r="E45" s="468"/>
      <c r="F45" s="468"/>
      <c r="G45" s="468"/>
      <c r="H45" s="468"/>
      <c r="I45" s="468"/>
      <c r="J45" s="468"/>
      <c r="K45" s="468"/>
      <c r="L45" s="258"/>
      <c r="M45" s="258"/>
      <c r="N45" s="258"/>
      <c r="O45" s="258"/>
      <c r="P45" s="259"/>
      <c r="Q45" s="260"/>
      <c r="R45" s="261"/>
      <c r="U45" s="35"/>
    </row>
    <row r="46" spans="1:28" s="15" customFormat="1" ht="17.25" customHeight="1" x14ac:dyDescent="0.25">
      <c r="A46" s="14"/>
      <c r="B46" s="65"/>
      <c r="C46" s="171" t="s">
        <v>184</v>
      </c>
      <c r="D46" s="172" t="s">
        <v>187</v>
      </c>
      <c r="E46" s="64"/>
      <c r="F46" s="64"/>
      <c r="G46" s="64"/>
      <c r="H46" s="14"/>
      <c r="I46" s="63"/>
      <c r="J46" s="63"/>
      <c r="K46" s="63"/>
      <c r="M46" s="16"/>
      <c r="N46" s="14"/>
      <c r="O46" s="16"/>
      <c r="U46" s="35"/>
    </row>
    <row r="47" spans="1:28" s="15" customFormat="1" ht="3.75" customHeight="1" x14ac:dyDescent="0.25">
      <c r="A47" s="14"/>
      <c r="B47" s="52"/>
      <c r="C47" s="165"/>
      <c r="D47" s="27"/>
      <c r="E47" s="27"/>
      <c r="F47" s="27"/>
      <c r="G47" s="27"/>
      <c r="H47" s="27"/>
      <c r="I47" s="14"/>
      <c r="J47" s="14"/>
      <c r="M47" s="16"/>
      <c r="N47" s="14"/>
      <c r="O47" s="16"/>
      <c r="U47" s="35"/>
    </row>
    <row r="48" spans="1:28" s="4" customFormat="1" ht="26.25" x14ac:dyDescent="0.25">
      <c r="A48" s="6"/>
      <c r="B48" s="13" t="s">
        <v>7</v>
      </c>
      <c r="C48" s="120" t="s">
        <v>142</v>
      </c>
      <c r="D48" s="29" t="s">
        <v>5</v>
      </c>
      <c r="E48" s="121" t="s">
        <v>8</v>
      </c>
      <c r="F48" s="210" t="s">
        <v>149</v>
      </c>
      <c r="G48" s="25" t="s">
        <v>6</v>
      </c>
      <c r="H48" s="109" t="s">
        <v>8</v>
      </c>
      <c r="I48" s="23" t="s">
        <v>9</v>
      </c>
      <c r="J48" s="26"/>
      <c r="K48" s="23" t="s">
        <v>10</v>
      </c>
      <c r="L48" s="28" t="s">
        <v>169</v>
      </c>
      <c r="M48" s="24" t="s">
        <v>170</v>
      </c>
      <c r="N48" s="26"/>
      <c r="O48" s="23" t="s">
        <v>11</v>
      </c>
      <c r="P48" s="122" t="s">
        <v>135</v>
      </c>
      <c r="Q48" s="122" t="s">
        <v>136</v>
      </c>
      <c r="R48" s="23" t="s">
        <v>12</v>
      </c>
      <c r="U48" s="30" t="s">
        <v>33</v>
      </c>
      <c r="V48" s="30"/>
      <c r="W48" s="36"/>
      <c r="X48" s="31" t="s">
        <v>34</v>
      </c>
      <c r="Y48" s="53" t="s">
        <v>81</v>
      </c>
      <c r="Z48" s="61"/>
      <c r="AA48" t="s">
        <v>56</v>
      </c>
      <c r="AB48" t="s">
        <v>55</v>
      </c>
    </row>
    <row r="49" spans="2:28" ht="33.75" x14ac:dyDescent="0.25">
      <c r="B49" s="447">
        <v>1</v>
      </c>
      <c r="C49" s="448" t="s">
        <v>139</v>
      </c>
      <c r="D49" s="474" t="s">
        <v>196</v>
      </c>
      <c r="E49" s="454">
        <v>0.2</v>
      </c>
      <c r="F49" s="220" t="s">
        <v>151</v>
      </c>
      <c r="G49" s="222" t="s">
        <v>194</v>
      </c>
      <c r="H49" s="271"/>
      <c r="I49" s="225" t="s">
        <v>13</v>
      </c>
      <c r="J49" s="124"/>
      <c r="K49" s="125" t="s">
        <v>168</v>
      </c>
      <c r="L49" s="226">
        <v>1</v>
      </c>
      <c r="M49" s="227">
        <v>0.8</v>
      </c>
      <c r="N49" s="128"/>
      <c r="O49" s="127"/>
      <c r="P49" s="129" t="str">
        <f>IF(O49="","",(O49-M49)/(L49-M49))</f>
        <v/>
      </c>
      <c r="Q49" s="129" t="str">
        <f>IF(O49="","",H49*R49)</f>
        <v/>
      </c>
      <c r="R49" s="110" t="str">
        <f>IF(O49="","",IF(P49&lt;0,0,IF(P49&gt;1,1,P49)))</f>
        <v/>
      </c>
      <c r="U49" s="130" t="s">
        <v>60</v>
      </c>
      <c r="V49" s="130" t="s">
        <v>35</v>
      </c>
      <c r="W49" s="33" t="str">
        <f>CONCATENATE(U49,"      _      ",V49)</f>
        <v>DIP di MEDICINA      _      UO Endocrinologia</v>
      </c>
      <c r="X49" s="2" t="s">
        <v>53</v>
      </c>
      <c r="Y49" s="54" t="s">
        <v>82</v>
      </c>
      <c r="Z49" s="59"/>
      <c r="AA49" s="457" t="s">
        <v>28</v>
      </c>
      <c r="AB49" s="457" t="s">
        <v>57</v>
      </c>
    </row>
    <row r="50" spans="2:28" ht="17.25" customHeight="1" x14ac:dyDescent="0.25">
      <c r="B50" s="447"/>
      <c r="C50" s="450"/>
      <c r="D50" s="470"/>
      <c r="E50" s="456"/>
      <c r="F50" s="220" t="s">
        <v>152</v>
      </c>
      <c r="G50" s="222"/>
      <c r="H50" s="271"/>
      <c r="I50" s="225"/>
      <c r="J50" s="124"/>
      <c r="K50" s="223"/>
      <c r="L50" s="224"/>
      <c r="M50" s="224"/>
      <c r="N50" s="128"/>
      <c r="O50" s="127"/>
      <c r="P50" s="129" t="str">
        <f>IF(O50="","",(O50-M50)/(L50-M50))</f>
        <v/>
      </c>
      <c r="Q50" s="129" t="str">
        <f>IF(O50="","",H50*R50)</f>
        <v/>
      </c>
      <c r="R50" s="110" t="str">
        <f>IF(O50="","",IF(P50&lt;0,0,IF(P50&gt;1,1,P50)))</f>
        <v/>
      </c>
      <c r="U50" s="130" t="s">
        <v>60</v>
      </c>
      <c r="V50" s="130" t="s">
        <v>36</v>
      </c>
      <c r="W50" s="33" t="str">
        <f t="shared" ref="W50:W79" si="1">CONCATENATE(U50,"      _      ",V50)</f>
        <v>DIP di MEDICINA      _      UO Gastroenterologia</v>
      </c>
      <c r="X50" s="2" t="s">
        <v>53</v>
      </c>
      <c r="Y50" s="55" t="s">
        <v>83</v>
      </c>
      <c r="Z50" s="59"/>
      <c r="AA50" s="459"/>
      <c r="AB50" s="459"/>
    </row>
    <row r="51" spans="2:28" s="6" customFormat="1" ht="9.75" customHeight="1" x14ac:dyDescent="0.25">
      <c r="B51" s="131"/>
      <c r="C51" s="211"/>
      <c r="D51" s="19"/>
      <c r="E51" s="132"/>
      <c r="F51" s="216"/>
      <c r="G51" s="133"/>
      <c r="H51" s="269">
        <f>SUM(H49:H50)</f>
        <v>0</v>
      </c>
      <c r="I51" s="147"/>
      <c r="J51" s="135"/>
      <c r="K51" s="136"/>
      <c r="L51" s="136"/>
      <c r="M51" s="136"/>
      <c r="N51" s="137"/>
      <c r="O51" s="136"/>
      <c r="P51" s="138"/>
      <c r="Q51" s="139">
        <f>SUM(Q49:Q50)</f>
        <v>0</v>
      </c>
      <c r="R51" s="111"/>
      <c r="U51" s="130" t="s">
        <v>60</v>
      </c>
      <c r="V51" s="130" t="s">
        <v>37</v>
      </c>
      <c r="W51" s="33" t="str">
        <f t="shared" si="1"/>
        <v>DIP di MEDICINA      _      UO Geriatria</v>
      </c>
      <c r="X51" s="2" t="s">
        <v>53</v>
      </c>
      <c r="Y51" s="55" t="s">
        <v>84</v>
      </c>
      <c r="Z51" s="59"/>
      <c r="AA51" s="457" t="s">
        <v>29</v>
      </c>
      <c r="AB51" s="457" t="s">
        <v>58</v>
      </c>
    </row>
    <row r="52" spans="2:28" s="6" customFormat="1" ht="9.75" customHeight="1" x14ac:dyDescent="0.25">
      <c r="B52" s="140"/>
      <c r="C52" s="212"/>
      <c r="D52" s="21"/>
      <c r="E52" s="141"/>
      <c r="F52" s="235"/>
      <c r="G52" s="236"/>
      <c r="H52" s="237"/>
      <c r="I52" s="238"/>
      <c r="J52" s="152"/>
      <c r="K52" s="239"/>
      <c r="L52" s="239"/>
      <c r="M52" s="239"/>
      <c r="N52" s="240"/>
      <c r="O52" s="239"/>
      <c r="P52" s="157"/>
      <c r="Q52" s="157">
        <f>Q51*E49</f>
        <v>0</v>
      </c>
      <c r="R52" s="241"/>
      <c r="U52" s="130" t="s">
        <v>60</v>
      </c>
      <c r="V52" s="130" t="s">
        <v>38</v>
      </c>
      <c r="W52" s="33" t="str">
        <f t="shared" si="1"/>
        <v>DIP di MEDICINA      _      UO Lungodegenza</v>
      </c>
      <c r="X52" s="2" t="s">
        <v>53</v>
      </c>
      <c r="Y52" s="55" t="s">
        <v>85</v>
      </c>
      <c r="Z52" s="59"/>
      <c r="AA52" s="458"/>
      <c r="AB52" s="458"/>
    </row>
    <row r="53" spans="2:28" ht="29.25" customHeight="1" x14ac:dyDescent="0.25">
      <c r="B53" s="447">
        <v>2</v>
      </c>
      <c r="C53" s="464" t="s">
        <v>140</v>
      </c>
      <c r="D53" s="461" t="s">
        <v>197</v>
      </c>
      <c r="E53" s="454">
        <v>0.2</v>
      </c>
      <c r="F53" s="220" t="s">
        <v>153</v>
      </c>
      <c r="G53" s="123" t="s">
        <v>198</v>
      </c>
      <c r="H53" s="271"/>
      <c r="I53" s="225" t="s">
        <v>203</v>
      </c>
      <c r="J53" s="246"/>
      <c r="K53" s="125" t="s">
        <v>168</v>
      </c>
      <c r="L53" s="267">
        <v>5</v>
      </c>
      <c r="M53" s="268">
        <v>15</v>
      </c>
      <c r="N53" s="247"/>
      <c r="O53" s="127"/>
      <c r="P53" s="129" t="str">
        <f>IF(O53="","",(O53-M53)/(L53-M53))</f>
        <v/>
      </c>
      <c r="Q53" s="129" t="str">
        <f>IF(O53="","",H53*R53)</f>
        <v/>
      </c>
      <c r="R53" s="110" t="str">
        <f>IF(O53="","",IF(P53&lt;0,0,IF(P53&gt;1,1,P53)))</f>
        <v/>
      </c>
      <c r="U53" s="130" t="s">
        <v>60</v>
      </c>
      <c r="V53" s="130" t="s">
        <v>65</v>
      </c>
      <c r="W53" s="33" t="str">
        <f t="shared" si="1"/>
        <v>DIP di MEDICINA      _      UO Malattie Infettive</v>
      </c>
      <c r="X53" s="2" t="s">
        <v>53</v>
      </c>
      <c r="Y53" s="55" t="s">
        <v>86</v>
      </c>
      <c r="Z53" s="59"/>
      <c r="AA53" s="459"/>
      <c r="AB53" s="459"/>
    </row>
    <row r="54" spans="2:28" ht="17.25" customHeight="1" x14ac:dyDescent="0.25">
      <c r="B54" s="447"/>
      <c r="C54" s="465"/>
      <c r="D54" s="462"/>
      <c r="E54" s="455"/>
      <c r="F54" s="220" t="s">
        <v>154</v>
      </c>
      <c r="G54" s="222"/>
      <c r="H54" s="271"/>
      <c r="I54" s="225"/>
      <c r="J54" s="246"/>
      <c r="K54" s="125"/>
      <c r="L54" s="226"/>
      <c r="M54" s="227"/>
      <c r="N54" s="247"/>
      <c r="O54" s="127"/>
      <c r="P54" s="129" t="str">
        <f>IF(O54="","",(O54-M54)/(L54-M54))</f>
        <v/>
      </c>
      <c r="Q54" s="129" t="str">
        <f>IF(O54="","",H54*R54)</f>
        <v/>
      </c>
      <c r="R54" s="110" t="str">
        <f>IF(O54="","",IF(P54&lt;0,0,IF(P54&gt;1,1,P54)))</f>
        <v/>
      </c>
      <c r="U54" s="130" t="s">
        <v>60</v>
      </c>
      <c r="V54" s="130" t="s">
        <v>66</v>
      </c>
      <c r="W54" s="33" t="str">
        <f t="shared" si="1"/>
        <v>DIP di MEDICINA      _      UO Medicina Fisica Riabilitativa</v>
      </c>
      <c r="X54" s="2" t="s">
        <v>53</v>
      </c>
      <c r="Y54" s="55" t="s">
        <v>87</v>
      </c>
      <c r="Z54" s="59"/>
      <c r="AA54" s="457" t="s">
        <v>30</v>
      </c>
      <c r="AB54" s="457" t="s">
        <v>59</v>
      </c>
    </row>
    <row r="55" spans="2:28" ht="17.25" customHeight="1" x14ac:dyDescent="0.25">
      <c r="B55" s="447"/>
      <c r="C55" s="466"/>
      <c r="D55" s="463"/>
      <c r="E55" s="456"/>
      <c r="F55" s="220" t="s">
        <v>155</v>
      </c>
      <c r="G55" s="222"/>
      <c r="H55" s="271"/>
      <c r="I55" s="225"/>
      <c r="J55" s="246"/>
      <c r="K55" s="125"/>
      <c r="L55" s="126"/>
      <c r="M55" s="127"/>
      <c r="N55" s="247"/>
      <c r="O55" s="127"/>
      <c r="P55" s="129" t="str">
        <f>IF(O55="","",(O55-M55)/(L55-M55))</f>
        <v/>
      </c>
      <c r="Q55" s="129" t="str">
        <f>IF(O55="","",H55*R55)</f>
        <v/>
      </c>
      <c r="R55" s="110" t="str">
        <f>IF(O55="","",IF(P55&lt;0,0,IF(P55&gt;1,1,P55)))</f>
        <v/>
      </c>
      <c r="U55" s="130" t="s">
        <v>60</v>
      </c>
      <c r="V55" s="130" t="s">
        <v>39</v>
      </c>
      <c r="W55" s="33" t="str">
        <f t="shared" si="1"/>
        <v>DIP di MEDICINA      _      UO Medicina Interna</v>
      </c>
      <c r="X55" s="2" t="s">
        <v>53</v>
      </c>
      <c r="Y55" s="56"/>
      <c r="Z55" s="60"/>
      <c r="AA55" s="458"/>
      <c r="AB55" s="458"/>
    </row>
    <row r="56" spans="2:28" s="6" customFormat="1" ht="9.75" customHeight="1" x14ac:dyDescent="0.25">
      <c r="B56" s="145"/>
      <c r="C56" s="213"/>
      <c r="D56" s="248"/>
      <c r="E56" s="249"/>
      <c r="F56" s="250"/>
      <c r="G56" s="250"/>
      <c r="H56" s="269">
        <f>SUM(H53:H55)</f>
        <v>0</v>
      </c>
      <c r="I56" s="250"/>
      <c r="J56" s="249"/>
      <c r="K56" s="251"/>
      <c r="L56" s="251"/>
      <c r="M56" s="251"/>
      <c r="N56" s="252"/>
      <c r="O56" s="251"/>
      <c r="P56" s="253"/>
      <c r="Q56" s="254">
        <f>SUM(Q53:Q55)</f>
        <v>0</v>
      </c>
      <c r="R56" s="253"/>
      <c r="U56" s="130" t="s">
        <v>60</v>
      </c>
      <c r="V56" s="130" t="s">
        <v>40</v>
      </c>
      <c r="W56" s="33" t="str">
        <f t="shared" si="1"/>
        <v>DIP di MEDICINA      _      UO Microbiologia</v>
      </c>
      <c r="X56" s="2" t="s">
        <v>54</v>
      </c>
      <c r="Y56" s="55" t="s">
        <v>88</v>
      </c>
      <c r="Z56" s="59"/>
      <c r="AA56" s="459"/>
      <c r="AB56" s="459"/>
    </row>
    <row r="57" spans="2:28" s="6" customFormat="1" ht="9.75" customHeight="1" x14ac:dyDescent="0.25">
      <c r="B57" s="148"/>
      <c r="C57" s="214"/>
      <c r="D57" s="18"/>
      <c r="E57" s="149"/>
      <c r="F57" s="219"/>
      <c r="G57" s="238"/>
      <c r="H57" s="237"/>
      <c r="I57" s="238"/>
      <c r="J57" s="244"/>
      <c r="K57" s="239"/>
      <c r="L57" s="239"/>
      <c r="M57" s="239"/>
      <c r="N57" s="245"/>
      <c r="O57" s="239"/>
      <c r="P57" s="157"/>
      <c r="Q57" s="157">
        <f>Q56*E53</f>
        <v>0</v>
      </c>
      <c r="R57" s="241"/>
      <c r="U57" s="130" t="s">
        <v>60</v>
      </c>
      <c r="V57" s="130" t="s">
        <v>67</v>
      </c>
      <c r="W57" s="33" t="str">
        <f t="shared" si="1"/>
        <v>DIP di MEDICINA      _      UO Nefrologia e Dialisi</v>
      </c>
      <c r="X57" s="2" t="s">
        <v>53</v>
      </c>
      <c r="Y57" s="55" t="s">
        <v>89</v>
      </c>
      <c r="Z57" s="59"/>
      <c r="AA57" s="457" t="s">
        <v>31</v>
      </c>
      <c r="AB57" s="457" t="s">
        <v>31</v>
      </c>
    </row>
    <row r="58" spans="2:28" ht="17.25" customHeight="1" x14ac:dyDescent="0.25">
      <c r="B58" s="447">
        <v>3</v>
      </c>
      <c r="C58" s="464" t="s">
        <v>143</v>
      </c>
      <c r="D58" s="467"/>
      <c r="E58" s="454">
        <v>0.2</v>
      </c>
      <c r="F58" s="220" t="s">
        <v>156</v>
      </c>
      <c r="G58" s="123"/>
      <c r="H58" s="271"/>
      <c r="I58" s="225"/>
      <c r="J58" s="246"/>
      <c r="K58" s="125"/>
      <c r="L58" s="226"/>
      <c r="M58" s="227"/>
      <c r="N58" s="247"/>
      <c r="O58" s="127"/>
      <c r="P58" s="129" t="str">
        <f>IF(O58="","",(O58-M58)/(L58-M58))</f>
        <v/>
      </c>
      <c r="Q58" s="129" t="str">
        <f>IF(O58="","",H58*R58)</f>
        <v/>
      </c>
      <c r="R58" s="110" t="str">
        <f>IF(O58="","",IF(P58&lt;0,0,IF(P58&gt;1,1,P58)))</f>
        <v/>
      </c>
      <c r="U58" s="130" t="s">
        <v>60</v>
      </c>
      <c r="V58" s="130" t="s">
        <v>77</v>
      </c>
      <c r="W58" s="33" t="str">
        <f t="shared" si="1"/>
        <v>DIP di MEDICINA      _      UO Patologia Clinica V.S. - CERV.</v>
      </c>
      <c r="X58" s="2" t="s">
        <v>54</v>
      </c>
      <c r="Y58" s="57" t="s">
        <v>90</v>
      </c>
      <c r="Z58" s="60"/>
      <c r="AA58" s="458"/>
      <c r="AB58" s="458"/>
    </row>
    <row r="59" spans="2:28" ht="17.25" customHeight="1" x14ac:dyDescent="0.25">
      <c r="B59" s="447"/>
      <c r="C59" s="465"/>
      <c r="D59" s="462"/>
      <c r="E59" s="455"/>
      <c r="F59" s="220" t="s">
        <v>157</v>
      </c>
      <c r="G59" s="222"/>
      <c r="H59" s="271"/>
      <c r="I59" s="225"/>
      <c r="J59" s="246"/>
      <c r="K59" s="125"/>
      <c r="L59" s="226"/>
      <c r="M59" s="227"/>
      <c r="N59" s="247"/>
      <c r="O59" s="127"/>
      <c r="P59" s="129" t="str">
        <f>IF(O59="","",(O59-M59)/(L59-M59))</f>
        <v/>
      </c>
      <c r="Q59" s="129" t="str">
        <f>IF(O59="","",H59*R59)</f>
        <v/>
      </c>
      <c r="R59" s="110" t="str">
        <f>IF(O59="","",IF(P59&lt;0,0,IF(P59&gt;1,1,P59)))</f>
        <v/>
      </c>
      <c r="U59" s="130" t="s">
        <v>63</v>
      </c>
      <c r="V59" s="130" t="s">
        <v>41</v>
      </c>
      <c r="W59" s="33" t="str">
        <f t="shared" si="1"/>
        <v>Dip EMATO-ONCOLOGICO      _      UO Anatomia Patologica Unificata</v>
      </c>
      <c r="X59" s="2" t="s">
        <v>54</v>
      </c>
      <c r="Y59" s="55" t="s">
        <v>91</v>
      </c>
      <c r="Z59" s="59"/>
      <c r="AA59" s="459"/>
      <c r="AB59" s="459"/>
    </row>
    <row r="60" spans="2:28" ht="17.25" customHeight="1" x14ac:dyDescent="0.25">
      <c r="B60" s="447"/>
      <c r="C60" s="466"/>
      <c r="D60" s="463"/>
      <c r="E60" s="456"/>
      <c r="F60" s="220" t="s">
        <v>158</v>
      </c>
      <c r="G60" s="222"/>
      <c r="H60" s="271"/>
      <c r="I60" s="225"/>
      <c r="J60" s="246"/>
      <c r="K60" s="125"/>
      <c r="L60" s="126"/>
      <c r="M60" s="127"/>
      <c r="N60" s="247"/>
      <c r="O60" s="127"/>
      <c r="P60" s="129" t="str">
        <f>IF(O60="","",(O60-M60)/(L60-M60))</f>
        <v/>
      </c>
      <c r="Q60" s="129" t="str">
        <f>IF(O60="","",H60*R60)</f>
        <v/>
      </c>
      <c r="R60" s="110" t="str">
        <f>IF(O60="","",IF(P60&lt;0,0,IF(P60&gt;1,1,P60)))</f>
        <v/>
      </c>
      <c r="U60" s="130" t="s">
        <v>63</v>
      </c>
      <c r="V60" s="130" t="s">
        <v>42</v>
      </c>
      <c r="W60" s="33" t="str">
        <f t="shared" si="1"/>
        <v>Dip EMATO-ONCOLOGICO      _      UO Ematologia Oncologica e UTMO (trapianti)</v>
      </c>
      <c r="X60" s="2" t="s">
        <v>53</v>
      </c>
      <c r="Y60" s="58"/>
      <c r="Z60" s="59"/>
      <c r="AA60" s="457" t="s">
        <v>32</v>
      </c>
      <c r="AB60" s="457" t="s">
        <v>32</v>
      </c>
    </row>
    <row r="61" spans="2:28" s="6" customFormat="1" ht="9.75" customHeight="1" x14ac:dyDescent="0.25">
      <c r="B61" s="145"/>
      <c r="C61" s="213"/>
      <c r="D61" s="248"/>
      <c r="E61" s="249"/>
      <c r="F61" s="250"/>
      <c r="G61" s="250"/>
      <c r="H61" s="269">
        <f>SUM(H58:H60)</f>
        <v>0</v>
      </c>
      <c r="I61" s="250"/>
      <c r="J61" s="249"/>
      <c r="K61" s="251"/>
      <c r="L61" s="251"/>
      <c r="M61" s="251"/>
      <c r="N61" s="252"/>
      <c r="O61" s="251"/>
      <c r="P61" s="253"/>
      <c r="Q61" s="254">
        <f>SUM(Q58:Q60)</f>
        <v>0</v>
      </c>
      <c r="R61" s="253"/>
      <c r="U61" s="130" t="s">
        <v>63</v>
      </c>
      <c r="V61" s="130" t="s">
        <v>68</v>
      </c>
      <c r="W61" s="33" t="str">
        <f t="shared" si="1"/>
        <v>Dip EMATO-ONCOLOGICO      _      UO Ematologia e Malattie Rare Org. Emat.</v>
      </c>
      <c r="X61" s="2" t="s">
        <v>53</v>
      </c>
      <c r="Y61" s="55" t="s">
        <v>92</v>
      </c>
      <c r="Z61" s="59"/>
      <c r="AA61" s="458"/>
      <c r="AB61" s="458"/>
    </row>
    <row r="62" spans="2:28" s="6" customFormat="1" ht="9.75" customHeight="1" x14ac:dyDescent="0.25">
      <c r="B62" s="151"/>
      <c r="C62" s="215"/>
      <c r="D62" s="20"/>
      <c r="E62" s="149"/>
      <c r="F62" s="219"/>
      <c r="G62" s="150"/>
      <c r="H62" s="142"/>
      <c r="I62" s="150"/>
      <c r="J62" s="242"/>
      <c r="K62" s="143"/>
      <c r="L62" s="143"/>
      <c r="M62" s="143"/>
      <c r="N62" s="243"/>
      <c r="O62" s="143"/>
      <c r="P62" s="144"/>
      <c r="Q62" s="144">
        <f>Q61*E58</f>
        <v>0</v>
      </c>
      <c r="R62" s="112"/>
      <c r="U62" s="130" t="s">
        <v>63</v>
      </c>
      <c r="V62" s="130" t="s">
        <v>43</v>
      </c>
      <c r="W62" s="33" t="str">
        <f t="shared" si="1"/>
        <v>Dip EMATO-ONCOLOGICO      _      UO Oncologia Medica</v>
      </c>
      <c r="X62" s="2" t="s">
        <v>53</v>
      </c>
      <c r="Y62" s="55" t="s">
        <v>93</v>
      </c>
      <c r="Z62" s="59"/>
      <c r="AA62" s="459"/>
      <c r="AB62" s="459"/>
    </row>
    <row r="63" spans="2:28" ht="28.5" customHeight="1" x14ac:dyDescent="0.25">
      <c r="B63" s="447">
        <v>4</v>
      </c>
      <c r="C63" s="448" t="s">
        <v>144</v>
      </c>
      <c r="D63" s="471" t="s">
        <v>200</v>
      </c>
      <c r="E63" s="454">
        <v>0.2</v>
      </c>
      <c r="F63" s="220" t="s">
        <v>159</v>
      </c>
      <c r="G63" s="222" t="s">
        <v>192</v>
      </c>
      <c r="H63" s="271"/>
      <c r="I63" s="234" t="s">
        <v>191</v>
      </c>
      <c r="J63" s="263"/>
      <c r="K63" s="223" t="s">
        <v>168</v>
      </c>
      <c r="L63" s="264">
        <v>5</v>
      </c>
      <c r="M63" s="265">
        <v>0</v>
      </c>
      <c r="N63" s="128"/>
      <c r="O63" s="127"/>
      <c r="P63" s="129" t="str">
        <f>IF(O63="","",(O63-M63)/(L63-M63))</f>
        <v/>
      </c>
      <c r="Q63" s="129" t="str">
        <f>IF(O63="","",H63*R63)</f>
        <v/>
      </c>
      <c r="R63" s="110" t="str">
        <f>IF(O63="","",IF(P63&lt;0,0,IF(P63&gt;1,1,P63)))</f>
        <v/>
      </c>
      <c r="U63" s="130" t="s">
        <v>63</v>
      </c>
      <c r="V63" s="130" t="s">
        <v>74</v>
      </c>
      <c r="W63" s="33" t="str">
        <f t="shared" si="1"/>
        <v>Dip EMATO-ONCOLOGICO      _      UO Medicina Trasfusionale Cervello</v>
      </c>
      <c r="X63" s="2" t="s">
        <v>53</v>
      </c>
      <c r="Y63" s="55" t="s">
        <v>94</v>
      </c>
      <c r="Z63" s="59"/>
    </row>
    <row r="64" spans="2:28" ht="28.5" customHeight="1" x14ac:dyDescent="0.25">
      <c r="B64" s="447"/>
      <c r="C64" s="449"/>
      <c r="D64" s="472"/>
      <c r="E64" s="455"/>
      <c r="F64" s="220" t="s">
        <v>160</v>
      </c>
      <c r="G64" s="222" t="s">
        <v>201</v>
      </c>
      <c r="H64" s="271"/>
      <c r="I64" s="225" t="s">
        <v>203</v>
      </c>
      <c r="J64" s="124"/>
      <c r="K64" s="125" t="s">
        <v>168</v>
      </c>
      <c r="L64" s="126">
        <v>0</v>
      </c>
      <c r="M64" s="127">
        <v>30</v>
      </c>
      <c r="N64" s="128"/>
      <c r="O64" s="127"/>
      <c r="P64" s="129" t="str">
        <f>IF(O64="","",(O64-M64)/(L64-M64))</f>
        <v/>
      </c>
      <c r="Q64" s="129" t="str">
        <f>IF(O64="","",H64*R64)</f>
        <v/>
      </c>
      <c r="R64" s="110" t="str">
        <f>IF(O64="","",IF(P64&lt;0,0,IF(P64&gt;1,1,P64)))</f>
        <v/>
      </c>
      <c r="U64" s="130" t="s">
        <v>63</v>
      </c>
      <c r="V64" s="130" t="s">
        <v>78</v>
      </c>
      <c r="W64" s="33" t="str">
        <f t="shared" si="1"/>
        <v>Dip EMATO-ONCOLOGICO      _      UO Medicina Trasfusionale Qualif. Biologica V.S.</v>
      </c>
      <c r="X64" s="2" t="s">
        <v>53</v>
      </c>
      <c r="Y64" s="55" t="s">
        <v>95</v>
      </c>
      <c r="Z64" s="59"/>
    </row>
    <row r="65" spans="2:28" ht="28.5" customHeight="1" x14ac:dyDescent="0.25">
      <c r="B65" s="447"/>
      <c r="C65" s="450"/>
      <c r="D65" s="473"/>
      <c r="E65" s="456"/>
      <c r="F65" s="220" t="s">
        <v>161</v>
      </c>
      <c r="G65" s="222"/>
      <c r="H65" s="271"/>
      <c r="I65" s="225"/>
      <c r="J65" s="124"/>
      <c r="K65" s="125"/>
      <c r="L65" s="126"/>
      <c r="M65" s="127"/>
      <c r="N65" s="128"/>
      <c r="O65" s="127"/>
      <c r="P65" s="129" t="str">
        <f>IF(O65="","",(O65-M65)/(L65-M65))</f>
        <v/>
      </c>
      <c r="Q65" s="129" t="str">
        <f>IF(O65="","",H65*R65)</f>
        <v/>
      </c>
      <c r="R65" s="110" t="str">
        <f>IF(O65="","",IF(P65&lt;0,0,IF(P65&gt;1,1,P65)))</f>
        <v/>
      </c>
      <c r="U65" s="130" t="s">
        <v>63</v>
      </c>
      <c r="V65" s="130" t="s">
        <v>44</v>
      </c>
      <c r="W65" s="33" t="str">
        <f t="shared" si="1"/>
        <v>Dip EMATO-ONCOLOGICO      _      UO Medicina Nucleare</v>
      </c>
      <c r="X65" s="2" t="s">
        <v>54</v>
      </c>
      <c r="Y65" s="55" t="s">
        <v>96</v>
      </c>
      <c r="Z65" s="59"/>
    </row>
    <row r="66" spans="2:28" s="6" customFormat="1" ht="9.75" customHeight="1" x14ac:dyDescent="0.25">
      <c r="B66" s="145"/>
      <c r="C66" s="213"/>
      <c r="D66" s="17"/>
      <c r="E66" s="146"/>
      <c r="F66" s="217"/>
      <c r="G66" s="147"/>
      <c r="H66" s="269">
        <f>SUM(H63:H65)</f>
        <v>0</v>
      </c>
      <c r="I66" s="147"/>
      <c r="J66" s="135"/>
      <c r="K66" s="136"/>
      <c r="L66" s="136"/>
      <c r="M66" s="136"/>
      <c r="N66" s="137"/>
      <c r="O66" s="136"/>
      <c r="P66" s="138"/>
      <c r="Q66" s="139">
        <f>SUM(Q63:Q65)</f>
        <v>0</v>
      </c>
      <c r="R66" s="111"/>
      <c r="U66" s="130" t="s">
        <v>62</v>
      </c>
      <c r="V66" s="130" t="s">
        <v>45</v>
      </c>
      <c r="W66" s="33" t="str">
        <f t="shared" si="1"/>
        <v>Dip CARDIOVASCULARE      _      UO Cardiologia Cervello</v>
      </c>
      <c r="X66" s="2" t="s">
        <v>53</v>
      </c>
      <c r="Y66" s="55" t="s">
        <v>97</v>
      </c>
      <c r="Z66" s="59"/>
      <c r="AA66"/>
      <c r="AB66"/>
    </row>
    <row r="67" spans="2:28" s="6" customFormat="1" ht="9.75" customHeight="1" x14ac:dyDescent="0.25">
      <c r="B67" s="151"/>
      <c r="C67" s="215"/>
      <c r="D67" s="20"/>
      <c r="E67" s="149"/>
      <c r="F67" s="218"/>
      <c r="G67" s="150"/>
      <c r="H67" s="142"/>
      <c r="I67" s="150"/>
      <c r="J67" s="135"/>
      <c r="K67" s="143"/>
      <c r="L67" s="143"/>
      <c r="M67" s="143"/>
      <c r="N67" s="137"/>
      <c r="O67" s="143"/>
      <c r="P67" s="144"/>
      <c r="Q67" s="144">
        <f>Q66*E63</f>
        <v>0</v>
      </c>
      <c r="R67" s="112"/>
      <c r="U67" s="130" t="s">
        <v>62</v>
      </c>
      <c r="V67" s="130" t="s">
        <v>46</v>
      </c>
      <c r="W67" s="33" t="str">
        <f t="shared" si="1"/>
        <v>Dip CARDIOVASCULARE      _      UO Cardiologia V.S.</v>
      </c>
      <c r="X67" s="2" t="s">
        <v>53</v>
      </c>
      <c r="Y67" s="55" t="s">
        <v>98</v>
      </c>
      <c r="Z67" s="59"/>
      <c r="AA67"/>
      <c r="AB67"/>
    </row>
    <row r="68" spans="2:28" x14ac:dyDescent="0.25">
      <c r="B68" s="447">
        <v>5</v>
      </c>
      <c r="C68" s="448" t="s">
        <v>150</v>
      </c>
      <c r="D68" s="461" t="s">
        <v>199</v>
      </c>
      <c r="E68" s="454">
        <v>0.2</v>
      </c>
      <c r="F68" s="220" t="s">
        <v>162</v>
      </c>
      <c r="G68" s="222"/>
      <c r="H68" s="271"/>
      <c r="I68" s="225"/>
      <c r="J68" s="124"/>
      <c r="K68" s="223"/>
      <c r="L68" s="224"/>
      <c r="M68" s="224"/>
      <c r="N68" s="128"/>
      <c r="O68" s="127"/>
      <c r="P68" s="129" t="str">
        <f>IF(O68="","",(O68-M68)/(L68-M68))</f>
        <v/>
      </c>
      <c r="Q68" s="129" t="str">
        <f>IF(O68="","",H68*R68)</f>
        <v/>
      </c>
      <c r="R68" s="110" t="str">
        <f>IF(O68="","",IF(P68&lt;0,0,IF(P68&gt;1,1,P68)))</f>
        <v/>
      </c>
      <c r="U68" s="130" t="s">
        <v>62</v>
      </c>
      <c r="V68" s="130" t="s">
        <v>47</v>
      </c>
      <c r="W68" s="33" t="str">
        <f t="shared" si="1"/>
        <v>Dip CARDIOVASCULARE      _      UO Chirurgia Toracica</v>
      </c>
      <c r="X68" s="2" t="s">
        <v>53</v>
      </c>
      <c r="Y68" s="55" t="s">
        <v>99</v>
      </c>
      <c r="Z68" s="59"/>
    </row>
    <row r="69" spans="2:28" ht="22.5" x14ac:dyDescent="0.25">
      <c r="B69" s="447"/>
      <c r="C69" s="449"/>
      <c r="D69" s="462"/>
      <c r="E69" s="455"/>
      <c r="F69" s="220" t="s">
        <v>163</v>
      </c>
      <c r="G69" s="222" t="s">
        <v>202</v>
      </c>
      <c r="H69" s="271"/>
      <c r="I69" s="225" t="s">
        <v>203</v>
      </c>
      <c r="J69" s="124"/>
      <c r="K69" s="223" t="s">
        <v>168</v>
      </c>
      <c r="L69" s="224">
        <v>0</v>
      </c>
      <c r="M69" s="224">
        <v>45</v>
      </c>
      <c r="N69" s="128"/>
      <c r="O69" s="127"/>
      <c r="P69" s="129" t="str">
        <f>IF(O69="","",(O69-M69)/(L69-M69))</f>
        <v/>
      </c>
      <c r="Q69" s="129" t="str">
        <f>IF(O69="","",H69*R69)</f>
        <v/>
      </c>
      <c r="R69" s="110" t="str">
        <f>IF(O69="","",IF(P69&lt;0,0,IF(P69&gt;1,1,P69)))</f>
        <v/>
      </c>
      <c r="U69" s="130" t="s">
        <v>62</v>
      </c>
      <c r="V69" s="130" t="s">
        <v>48</v>
      </c>
      <c r="W69" s="33" t="str">
        <f t="shared" si="1"/>
        <v>Dip CARDIOVASCULARE      _      UO Chirurgia Vascolare</v>
      </c>
      <c r="X69" s="2" t="s">
        <v>53</v>
      </c>
      <c r="Y69" s="55" t="s">
        <v>100</v>
      </c>
      <c r="Z69" s="59"/>
    </row>
    <row r="70" spans="2:28" ht="17.25" customHeight="1" x14ac:dyDescent="0.25">
      <c r="B70" s="447"/>
      <c r="C70" s="450"/>
      <c r="D70" s="463"/>
      <c r="E70" s="456"/>
      <c r="F70" s="220" t="s">
        <v>164</v>
      </c>
      <c r="G70" s="222"/>
      <c r="H70" s="271"/>
      <c r="I70" s="225"/>
      <c r="J70" s="124"/>
      <c r="K70" s="223"/>
      <c r="L70" s="228"/>
      <c r="M70" s="228"/>
      <c r="N70" s="128"/>
      <c r="O70" s="127"/>
      <c r="P70" s="129" t="str">
        <f>IF(O70="","",(O70-M70)/(L70-M70))</f>
        <v/>
      </c>
      <c r="Q70" s="129" t="str">
        <f>IF(O70="","",H70*R70)</f>
        <v/>
      </c>
      <c r="R70" s="110" t="str">
        <f>IF(O70="","",IF(P70&lt;0,0,IF(P70&gt;1,1,P70)))</f>
        <v/>
      </c>
      <c r="U70" s="130" t="s">
        <v>62</v>
      </c>
      <c r="V70" s="130" t="s">
        <v>70</v>
      </c>
      <c r="W70" s="33" t="str">
        <f t="shared" si="1"/>
        <v>Dip CARDIOVASCULARE      _      UO Malattie Apparato Respiratorio 1 Pneumologia</v>
      </c>
      <c r="X70" s="2" t="s">
        <v>53</v>
      </c>
      <c r="Y70" s="55" t="s">
        <v>101</v>
      </c>
      <c r="Z70" s="59"/>
    </row>
    <row r="71" spans="2:28" s="6" customFormat="1" ht="9.75" customHeight="1" x14ac:dyDescent="0.25">
      <c r="B71" s="145"/>
      <c r="C71" s="166"/>
      <c r="D71" s="145"/>
      <c r="E71" s="134"/>
      <c r="F71" s="134"/>
      <c r="G71" s="134"/>
      <c r="H71" s="269">
        <f>SUM(H68:H70)</f>
        <v>0</v>
      </c>
      <c r="I71" s="134"/>
      <c r="J71" s="152"/>
      <c r="K71" s="153"/>
      <c r="L71" s="153"/>
      <c r="M71" s="153"/>
      <c r="N71" s="135"/>
      <c r="O71" s="153"/>
      <c r="P71" s="138"/>
      <c r="Q71" s="139">
        <f>SUM(Q68:Q70)</f>
        <v>0</v>
      </c>
      <c r="R71" s="111"/>
      <c r="U71" s="130" t="s">
        <v>62</v>
      </c>
      <c r="V71" s="130" t="s">
        <v>69</v>
      </c>
      <c r="W71" s="33" t="str">
        <f t="shared" si="1"/>
        <v>Dip CARDIOVASCULARE      _      UO Malattie Apparato Respiratorio 2 Pneumologia</v>
      </c>
      <c r="X71" s="2" t="s">
        <v>53</v>
      </c>
      <c r="Y71" s="58"/>
      <c r="Z71" s="59"/>
      <c r="AA71"/>
      <c r="AB71"/>
    </row>
    <row r="72" spans="2:28" ht="15.75" x14ac:dyDescent="0.25">
      <c r="B72" s="5"/>
      <c r="C72" s="5"/>
      <c r="D72" s="154" t="s">
        <v>26</v>
      </c>
      <c r="E72" s="270">
        <f>E49+E53+E58+E63+E68</f>
        <v>1</v>
      </c>
      <c r="F72" s="5"/>
      <c r="G72" s="6"/>
      <c r="H72" s="6"/>
      <c r="I72" s="6"/>
      <c r="J72" s="6"/>
      <c r="K72" s="6"/>
      <c r="L72" s="6"/>
      <c r="M72" s="6"/>
      <c r="N72" s="6"/>
      <c r="O72" s="6"/>
      <c r="P72" s="156"/>
      <c r="Q72" s="157">
        <f>Q71*E68</f>
        <v>0</v>
      </c>
      <c r="R72" s="113"/>
      <c r="U72" s="130" t="s">
        <v>61</v>
      </c>
      <c r="V72" s="130" t="s">
        <v>75</v>
      </c>
      <c r="W72" s="33" t="str">
        <f t="shared" si="1"/>
        <v xml:space="preserve">Dip CHIRURGICO      _      UO Chirurgia generale  Cervello </v>
      </c>
      <c r="X72" s="2" t="s">
        <v>53</v>
      </c>
      <c r="Y72" s="55" t="s">
        <v>102</v>
      </c>
      <c r="Z72" s="59"/>
    </row>
    <row r="73" spans="2:28" ht="21.75" customHeight="1" x14ac:dyDescent="0.3">
      <c r="B73" t="s">
        <v>27</v>
      </c>
      <c r="C73" s="159"/>
      <c r="F73" s="160"/>
      <c r="G73" s="22"/>
      <c r="H73" s="22"/>
      <c r="I73" s="22"/>
      <c r="J73" s="22"/>
      <c r="K73" s="460" t="s">
        <v>14</v>
      </c>
      <c r="L73" s="460"/>
      <c r="M73" s="460"/>
      <c r="N73" s="460"/>
      <c r="O73" s="460"/>
      <c r="P73" s="161"/>
      <c r="Q73" s="161"/>
      <c r="R73" s="162">
        <f>Q71+Q66+Q61+Q56+Q51</f>
        <v>0</v>
      </c>
      <c r="U73" s="130" t="s">
        <v>61</v>
      </c>
      <c r="V73" s="130" t="s">
        <v>71</v>
      </c>
      <c r="W73" s="33" t="str">
        <f t="shared" si="1"/>
        <v>Dip CHIRURGICO      _      UO Chirurgia plastica e Maxillo V.S.</v>
      </c>
      <c r="X73" s="2" t="s">
        <v>53</v>
      </c>
      <c r="Y73" s="55" t="s">
        <v>104</v>
      </c>
      <c r="Z73" s="59"/>
    </row>
    <row r="74" spans="2:28" ht="6.75" customHeight="1" x14ac:dyDescent="0.25">
      <c r="B74" s="438"/>
      <c r="C74" s="439"/>
      <c r="D74" s="439"/>
      <c r="E74" s="439"/>
      <c r="F74" s="439"/>
      <c r="G74" s="440"/>
      <c r="I74"/>
      <c r="J74"/>
      <c r="N74"/>
      <c r="U74" s="130" t="s">
        <v>61</v>
      </c>
      <c r="V74" s="130" t="s">
        <v>79</v>
      </c>
      <c r="W74" s="33" t="str">
        <f t="shared" si="1"/>
        <v>Dip CHIRURGICO      _      UO Anestesia e Rianimazione V.S. - CERV</v>
      </c>
      <c r="X74" s="2" t="s">
        <v>53</v>
      </c>
      <c r="Y74" s="55" t="s">
        <v>105</v>
      </c>
      <c r="Z74" s="59"/>
    </row>
    <row r="75" spans="2:28" ht="12.75" customHeight="1" x14ac:dyDescent="0.25">
      <c r="B75" s="441"/>
      <c r="C75" s="442"/>
      <c r="D75" s="442"/>
      <c r="E75" s="442"/>
      <c r="F75" s="442"/>
      <c r="G75" s="443"/>
      <c r="U75" s="130" t="s">
        <v>61</v>
      </c>
      <c r="V75" s="130" t="s">
        <v>73</v>
      </c>
      <c r="W75" s="33" t="str">
        <f t="shared" si="1"/>
        <v>Dip CHIRURGICO      _      UO Anestesia, Terapia del Dolore V.S.</v>
      </c>
      <c r="X75" s="2" t="s">
        <v>53</v>
      </c>
      <c r="Y75" s="55" t="s">
        <v>106</v>
      </c>
      <c r="Z75" s="59"/>
    </row>
    <row r="76" spans="2:28" x14ac:dyDescent="0.25">
      <c r="B76" s="441"/>
      <c r="C76" s="442"/>
      <c r="D76" s="442"/>
      <c r="E76" s="442"/>
      <c r="F76" s="442"/>
      <c r="G76" s="443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U76" s="130" t="s">
        <v>61</v>
      </c>
      <c r="V76" s="130" t="s">
        <v>80</v>
      </c>
      <c r="W76" s="33" t="str">
        <f t="shared" si="1"/>
        <v>Dip CHIRURGICO      _      UO Odontostomatologia CTO - Odontoiatria CERV</v>
      </c>
      <c r="X76" s="2" t="s">
        <v>53</v>
      </c>
      <c r="Y76" s="55" t="s">
        <v>107</v>
      </c>
      <c r="Z76" s="59"/>
    </row>
    <row r="77" spans="2:28" x14ac:dyDescent="0.25">
      <c r="B77" s="441"/>
      <c r="C77" s="442"/>
      <c r="D77" s="442"/>
      <c r="E77" s="442"/>
      <c r="F77" s="442"/>
      <c r="G77" s="443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U77" s="130" t="s">
        <v>61</v>
      </c>
      <c r="V77" s="130" t="s">
        <v>49</v>
      </c>
      <c r="W77" s="33" t="str">
        <f t="shared" si="1"/>
        <v xml:space="preserve">Dip CHIRURGICO      _      UO Oftalmologia </v>
      </c>
      <c r="X77" s="2" t="s">
        <v>53</v>
      </c>
      <c r="Y77" s="55" t="s">
        <v>108</v>
      </c>
      <c r="Z77" s="59"/>
    </row>
    <row r="78" spans="2:28" x14ac:dyDescent="0.25">
      <c r="B78" s="441"/>
      <c r="C78" s="442"/>
      <c r="D78" s="442"/>
      <c r="E78" s="442"/>
      <c r="F78" s="442"/>
      <c r="G78" s="443"/>
      <c r="H78" s="7"/>
      <c r="J78" s="51"/>
      <c r="K78" s="51"/>
      <c r="R78" s="7"/>
      <c r="U78" s="130" t="s">
        <v>61</v>
      </c>
      <c r="V78" s="130" t="s">
        <v>50</v>
      </c>
      <c r="W78" s="33" t="str">
        <f t="shared" si="1"/>
        <v>Dip CHIRURGICO      _      UO Otorinolaringoiatria</v>
      </c>
      <c r="X78" s="2" t="s">
        <v>53</v>
      </c>
      <c r="Y78" s="55" t="s">
        <v>109</v>
      </c>
      <c r="Z78" s="59"/>
    </row>
    <row r="79" spans="2:28" x14ac:dyDescent="0.25">
      <c r="B79" s="444"/>
      <c r="C79" s="445"/>
      <c r="D79" s="445"/>
      <c r="E79" s="445"/>
      <c r="F79" s="445"/>
      <c r="G79" s="446"/>
      <c r="H79" s="7"/>
      <c r="I79" s="7"/>
      <c r="J79" s="7"/>
      <c r="K79" s="7"/>
      <c r="L79" s="437" t="s">
        <v>113</v>
      </c>
      <c r="M79" s="437"/>
      <c r="N79" s="437"/>
      <c r="O79" s="437"/>
      <c r="P79" s="163"/>
      <c r="Q79" s="163"/>
      <c r="R79" s="7"/>
      <c r="U79" s="130" t="s">
        <v>61</v>
      </c>
      <c r="V79" s="130" t="s">
        <v>76</v>
      </c>
      <c r="W79" s="33" t="str">
        <f t="shared" si="1"/>
        <v>Dip CHIRURGICO      _      UO Ortopedia e Traumatologia</v>
      </c>
      <c r="X79" s="2" t="s">
        <v>53</v>
      </c>
      <c r="Y79" s="55" t="s">
        <v>110</v>
      </c>
      <c r="Z79" s="59"/>
    </row>
    <row r="82" spans="1:28" s="15" customFormat="1" ht="21" customHeight="1" x14ac:dyDescent="0.25">
      <c r="A82" s="14"/>
      <c r="B82" s="256"/>
      <c r="C82" s="257"/>
      <c r="D82" s="468" t="s">
        <v>188</v>
      </c>
      <c r="E82" s="468"/>
      <c r="F82" s="468"/>
      <c r="G82" s="468"/>
      <c r="H82" s="468"/>
      <c r="I82" s="468"/>
      <c r="J82" s="468"/>
      <c r="K82" s="468"/>
      <c r="L82" s="258"/>
      <c r="M82" s="258"/>
      <c r="N82" s="258"/>
      <c r="O82" s="258"/>
      <c r="P82" s="259"/>
      <c r="Q82" s="260"/>
      <c r="R82" s="261"/>
      <c r="U82" s="35"/>
    </row>
    <row r="83" spans="1:28" s="15" customFormat="1" ht="17.25" customHeight="1" x14ac:dyDescent="0.25">
      <c r="A83" s="14"/>
      <c r="B83" s="255"/>
      <c r="C83" s="171" t="s">
        <v>184</v>
      </c>
      <c r="D83" s="172" t="s">
        <v>189</v>
      </c>
      <c r="E83" s="64"/>
      <c r="F83" s="64"/>
      <c r="G83" s="64"/>
      <c r="H83" s="14"/>
      <c r="I83" s="63"/>
      <c r="J83" s="63"/>
      <c r="K83" s="63"/>
      <c r="M83" s="16"/>
      <c r="N83" s="14"/>
      <c r="O83" s="16"/>
      <c r="U83" s="35"/>
    </row>
    <row r="84" spans="1:28" s="15" customFormat="1" ht="3.75" customHeight="1" x14ac:dyDescent="0.25">
      <c r="A84" s="14"/>
      <c r="B84" s="52"/>
      <c r="C84" s="165"/>
      <c r="D84" s="27"/>
      <c r="E84" s="27"/>
      <c r="F84" s="27"/>
      <c r="G84" s="27"/>
      <c r="H84" s="27"/>
      <c r="I84" s="14"/>
      <c r="J84" s="14"/>
      <c r="M84" s="16"/>
      <c r="N84" s="14"/>
      <c r="O84" s="16"/>
      <c r="U84" s="35"/>
    </row>
    <row r="85" spans="1:28" s="4" customFormat="1" ht="26.25" x14ac:dyDescent="0.25">
      <c r="A85" s="6"/>
      <c r="B85" s="13" t="s">
        <v>7</v>
      </c>
      <c r="C85" s="120" t="s">
        <v>142</v>
      </c>
      <c r="D85" s="29" t="s">
        <v>5</v>
      </c>
      <c r="E85" s="121" t="s">
        <v>8</v>
      </c>
      <c r="F85" s="210" t="s">
        <v>149</v>
      </c>
      <c r="G85" s="25" t="s">
        <v>6</v>
      </c>
      <c r="H85" s="109" t="s">
        <v>8</v>
      </c>
      <c r="I85" s="23" t="s">
        <v>9</v>
      </c>
      <c r="J85" s="26"/>
      <c r="K85" s="23" t="s">
        <v>10</v>
      </c>
      <c r="L85" s="28" t="s">
        <v>169</v>
      </c>
      <c r="M85" s="24" t="s">
        <v>170</v>
      </c>
      <c r="N85" s="26"/>
      <c r="O85" s="23" t="s">
        <v>11</v>
      </c>
      <c r="P85" s="122" t="s">
        <v>135</v>
      </c>
      <c r="Q85" s="122" t="s">
        <v>136</v>
      </c>
      <c r="R85" s="23" t="s">
        <v>12</v>
      </c>
      <c r="U85" s="30" t="s">
        <v>33</v>
      </c>
      <c r="V85" s="30"/>
      <c r="W85" s="36"/>
      <c r="X85" s="31" t="s">
        <v>34</v>
      </c>
      <c r="Y85" s="53" t="s">
        <v>81</v>
      </c>
      <c r="Z85" s="61"/>
      <c r="AA85" t="s">
        <v>56</v>
      </c>
      <c r="AB85" t="s">
        <v>55</v>
      </c>
    </row>
    <row r="86" spans="1:28" ht="19.5" customHeight="1" x14ac:dyDescent="0.25">
      <c r="B86" s="447">
        <v>1</v>
      </c>
      <c r="C86" s="448" t="s">
        <v>139</v>
      </c>
      <c r="D86" s="469" t="s">
        <v>207</v>
      </c>
      <c r="E86" s="454">
        <v>0.2</v>
      </c>
      <c r="F86" s="220" t="s">
        <v>151</v>
      </c>
      <c r="G86" s="272" t="s">
        <v>208</v>
      </c>
      <c r="H86" s="273"/>
      <c r="I86" s="279" t="s">
        <v>209</v>
      </c>
      <c r="J86" s="280"/>
      <c r="K86" s="281"/>
      <c r="L86" s="282">
        <v>50</v>
      </c>
      <c r="M86" s="282">
        <v>20</v>
      </c>
      <c r="N86" s="128"/>
      <c r="O86" s="127"/>
      <c r="P86" s="129" t="str">
        <f>IF(O86="","",(O86-M86)/(L86-M86))</f>
        <v/>
      </c>
      <c r="Q86" s="129" t="str">
        <f>IF(O86="","",H86*R86)</f>
        <v/>
      </c>
      <c r="R86" s="110" t="str">
        <f>IF(O86="","",IF(P86&lt;0,0,IF(P86&gt;1,1,P86)))</f>
        <v/>
      </c>
      <c r="U86" s="130" t="s">
        <v>60</v>
      </c>
      <c r="V86" s="130" t="s">
        <v>35</v>
      </c>
      <c r="W86" s="33" t="str">
        <f>CONCATENATE(U86,"      _      ",V86)</f>
        <v>DIP di MEDICINA      _      UO Endocrinologia</v>
      </c>
      <c r="X86" s="2" t="s">
        <v>53</v>
      </c>
      <c r="Y86" s="54" t="s">
        <v>82</v>
      </c>
      <c r="Z86" s="59"/>
      <c r="AA86" s="457" t="s">
        <v>28</v>
      </c>
      <c r="AB86" s="457" t="s">
        <v>57</v>
      </c>
    </row>
    <row r="87" spans="1:28" ht="19.5" customHeight="1" x14ac:dyDescent="0.25">
      <c r="B87" s="447"/>
      <c r="C87" s="450"/>
      <c r="D87" s="470"/>
      <c r="E87" s="456"/>
      <c r="F87" s="220" t="s">
        <v>152</v>
      </c>
      <c r="G87" s="272" t="s">
        <v>211</v>
      </c>
      <c r="H87" s="273"/>
      <c r="I87" s="274"/>
      <c r="J87" s="280"/>
      <c r="K87" s="281"/>
      <c r="L87" s="282">
        <v>20</v>
      </c>
      <c r="M87" s="282">
        <v>10</v>
      </c>
      <c r="N87" s="128"/>
      <c r="O87" s="127"/>
      <c r="P87" s="129" t="str">
        <f>IF(O87="","",(O87-M87)/(L87-M87))</f>
        <v/>
      </c>
      <c r="Q87" s="129" t="str">
        <f>IF(O87="","",H87*R87)</f>
        <v/>
      </c>
      <c r="R87" s="110" t="str">
        <f>IF(O87="","",IF(P87&lt;0,0,IF(P87&gt;1,1,P87)))</f>
        <v/>
      </c>
      <c r="U87" s="130" t="s">
        <v>60</v>
      </c>
      <c r="V87" s="130" t="s">
        <v>36</v>
      </c>
      <c r="W87" s="33" t="str">
        <f t="shared" ref="W87:W116" si="2">CONCATENATE(U87,"      _      ",V87)</f>
        <v>DIP di MEDICINA      _      UO Gastroenterologia</v>
      </c>
      <c r="X87" s="2" t="s">
        <v>53</v>
      </c>
      <c r="Y87" s="55" t="s">
        <v>83</v>
      </c>
      <c r="Z87" s="59"/>
      <c r="AA87" s="459"/>
      <c r="AB87" s="459"/>
    </row>
    <row r="88" spans="1:28" s="6" customFormat="1" ht="9.75" customHeight="1" x14ac:dyDescent="0.25">
      <c r="B88" s="131"/>
      <c r="C88" s="211"/>
      <c r="D88" s="19"/>
      <c r="E88" s="132"/>
      <c r="F88" s="216"/>
      <c r="G88" s="133"/>
      <c r="H88" s="269">
        <f>SUM(H86:H87)</f>
        <v>0</v>
      </c>
      <c r="I88" s="147"/>
      <c r="J88" s="135"/>
      <c r="K88" s="136"/>
      <c r="L88" s="136"/>
      <c r="M88" s="136"/>
      <c r="N88" s="137"/>
      <c r="O88" s="136"/>
      <c r="P88" s="138"/>
      <c r="Q88" s="139">
        <f>SUM(Q86:Q87)</f>
        <v>0</v>
      </c>
      <c r="R88" s="111"/>
      <c r="U88" s="130" t="s">
        <v>60</v>
      </c>
      <c r="V88" s="130" t="s">
        <v>37</v>
      </c>
      <c r="W88" s="33" t="str">
        <f t="shared" si="2"/>
        <v>DIP di MEDICINA      _      UO Geriatria</v>
      </c>
      <c r="X88" s="2" t="s">
        <v>53</v>
      </c>
      <c r="Y88" s="55" t="s">
        <v>84</v>
      </c>
      <c r="Z88" s="59"/>
      <c r="AA88" s="457" t="s">
        <v>29</v>
      </c>
      <c r="AB88" s="457" t="s">
        <v>58</v>
      </c>
    </row>
    <row r="89" spans="1:28" s="6" customFormat="1" ht="9.75" customHeight="1" x14ac:dyDescent="0.25">
      <c r="B89" s="140"/>
      <c r="C89" s="212"/>
      <c r="D89" s="21"/>
      <c r="E89" s="141"/>
      <c r="F89" s="235"/>
      <c r="G89" s="236"/>
      <c r="H89" s="237"/>
      <c r="I89" s="238"/>
      <c r="J89" s="152"/>
      <c r="K89" s="239"/>
      <c r="L89" s="239"/>
      <c r="M89" s="239"/>
      <c r="N89" s="240"/>
      <c r="O89" s="239"/>
      <c r="P89" s="157"/>
      <c r="Q89" s="157">
        <f>Q88*E86</f>
        <v>0</v>
      </c>
      <c r="R89" s="241"/>
      <c r="U89" s="130" t="s">
        <v>60</v>
      </c>
      <c r="V89" s="130" t="s">
        <v>38</v>
      </c>
      <c r="W89" s="33" t="str">
        <f t="shared" si="2"/>
        <v>DIP di MEDICINA      _      UO Lungodegenza</v>
      </c>
      <c r="X89" s="2" t="s">
        <v>53</v>
      </c>
      <c r="Y89" s="55" t="s">
        <v>85</v>
      </c>
      <c r="Z89" s="59"/>
      <c r="AA89" s="458"/>
      <c r="AB89" s="458"/>
    </row>
    <row r="90" spans="1:28" ht="20.25" customHeight="1" x14ac:dyDescent="0.25">
      <c r="B90" s="447">
        <v>2</v>
      </c>
      <c r="C90" s="464" t="s">
        <v>140</v>
      </c>
      <c r="D90" s="467" t="s">
        <v>206</v>
      </c>
      <c r="E90" s="454">
        <v>0.2</v>
      </c>
      <c r="F90" s="220" t="s">
        <v>153</v>
      </c>
      <c r="G90" s="123" t="s">
        <v>205</v>
      </c>
      <c r="H90" s="271"/>
      <c r="I90" s="225" t="s">
        <v>178</v>
      </c>
      <c r="J90" s="246"/>
      <c r="K90" s="125"/>
      <c r="L90" s="226">
        <v>0</v>
      </c>
      <c r="M90" s="227">
        <v>0.3</v>
      </c>
      <c r="N90" s="247"/>
      <c r="O90" s="127"/>
      <c r="P90" s="129" t="str">
        <f>IF(O90="","",(O90-M90)/(L90-M90))</f>
        <v/>
      </c>
      <c r="Q90" s="129" t="str">
        <f>IF(O90="","",H90*R90)</f>
        <v/>
      </c>
      <c r="R90" s="110" t="str">
        <f>IF(O90="","",IF(P90&lt;0,0,IF(P90&gt;1,1,P90)))</f>
        <v/>
      </c>
      <c r="U90" s="130" t="s">
        <v>60</v>
      </c>
      <c r="V90" s="130" t="s">
        <v>65</v>
      </c>
      <c r="W90" s="33" t="str">
        <f t="shared" si="2"/>
        <v>DIP di MEDICINA      _      UO Malattie Infettive</v>
      </c>
      <c r="X90" s="2" t="s">
        <v>53</v>
      </c>
      <c r="Y90" s="55" t="s">
        <v>86</v>
      </c>
      <c r="Z90" s="59"/>
      <c r="AA90" s="459"/>
      <c r="AB90" s="459"/>
    </row>
    <row r="91" spans="1:28" ht="26.25" customHeight="1" x14ac:dyDescent="0.25">
      <c r="B91" s="447"/>
      <c r="C91" s="465"/>
      <c r="D91" s="462"/>
      <c r="E91" s="455"/>
      <c r="F91" s="220" t="s">
        <v>154</v>
      </c>
      <c r="G91" s="272" t="s">
        <v>213</v>
      </c>
      <c r="H91" s="273"/>
      <c r="I91" s="274" t="s">
        <v>209</v>
      </c>
      <c r="J91" s="275"/>
      <c r="K91" s="276"/>
      <c r="L91" s="277">
        <v>0.01</v>
      </c>
      <c r="M91" s="278">
        <v>0</v>
      </c>
      <c r="N91" s="247"/>
      <c r="O91" s="127"/>
      <c r="P91" s="129" t="str">
        <f>IF(O91="","",(O91-M91)/(L91-M91))</f>
        <v/>
      </c>
      <c r="Q91" s="129" t="str">
        <f>IF(O91="","",H91*R91)</f>
        <v/>
      </c>
      <c r="R91" s="110" t="str">
        <f>IF(O91="","",IF(P91&lt;0,0,IF(P91&gt;1,1,P91)))</f>
        <v/>
      </c>
      <c r="U91" s="130" t="s">
        <v>60</v>
      </c>
      <c r="V91" s="130" t="s">
        <v>66</v>
      </c>
      <c r="W91" s="33" t="str">
        <f t="shared" si="2"/>
        <v>DIP di MEDICINA      _      UO Medicina Fisica Riabilitativa</v>
      </c>
      <c r="X91" s="2" t="s">
        <v>53</v>
      </c>
      <c r="Y91" s="55" t="s">
        <v>87</v>
      </c>
      <c r="Z91" s="59"/>
      <c r="AA91" s="457" t="s">
        <v>30</v>
      </c>
      <c r="AB91" s="457" t="s">
        <v>59</v>
      </c>
    </row>
    <row r="92" spans="1:28" ht="39" customHeight="1" x14ac:dyDescent="0.25">
      <c r="B92" s="447"/>
      <c r="C92" s="466"/>
      <c r="D92" s="463"/>
      <c r="E92" s="456"/>
      <c r="F92" s="220" t="s">
        <v>155</v>
      </c>
      <c r="G92" s="222"/>
      <c r="H92" s="271"/>
      <c r="I92" s="225"/>
      <c r="J92" s="246"/>
      <c r="K92" s="125"/>
      <c r="L92" s="126"/>
      <c r="M92" s="127"/>
      <c r="N92" s="247"/>
      <c r="O92" s="127"/>
      <c r="P92" s="129" t="str">
        <f>IF(O92="","",(O92-M92)/(L92-M92))</f>
        <v/>
      </c>
      <c r="Q92" s="129" t="str">
        <f>IF(O92="","",H92*R92)</f>
        <v/>
      </c>
      <c r="R92" s="110" t="str">
        <f>IF(O92="","",IF(P92&lt;0,0,IF(P92&gt;1,1,P92)))</f>
        <v/>
      </c>
      <c r="U92" s="130" t="s">
        <v>60</v>
      </c>
      <c r="V92" s="130" t="s">
        <v>39</v>
      </c>
      <c r="W92" s="33" t="str">
        <f t="shared" si="2"/>
        <v>DIP di MEDICINA      _      UO Medicina Interna</v>
      </c>
      <c r="X92" s="2" t="s">
        <v>53</v>
      </c>
      <c r="Y92" s="56"/>
      <c r="Z92" s="60"/>
      <c r="AA92" s="458"/>
      <c r="AB92" s="458"/>
    </row>
    <row r="93" spans="1:28" s="6" customFormat="1" ht="9.75" customHeight="1" x14ac:dyDescent="0.25">
      <c r="B93" s="145"/>
      <c r="C93" s="213"/>
      <c r="D93" s="248"/>
      <c r="E93" s="249"/>
      <c r="F93" s="250"/>
      <c r="G93" s="250"/>
      <c r="H93" s="269">
        <f>SUM(H90:H92)</f>
        <v>0</v>
      </c>
      <c r="I93" s="250"/>
      <c r="J93" s="249"/>
      <c r="K93" s="251"/>
      <c r="L93" s="251"/>
      <c r="M93" s="251"/>
      <c r="N93" s="252"/>
      <c r="O93" s="251"/>
      <c r="P93" s="253"/>
      <c r="Q93" s="254">
        <f>SUM(Q90:Q92)</f>
        <v>0</v>
      </c>
      <c r="R93" s="253"/>
      <c r="U93" s="130" t="s">
        <v>60</v>
      </c>
      <c r="V93" s="130" t="s">
        <v>40</v>
      </c>
      <c r="W93" s="33" t="str">
        <f t="shared" si="2"/>
        <v>DIP di MEDICINA      _      UO Microbiologia</v>
      </c>
      <c r="X93" s="2" t="s">
        <v>54</v>
      </c>
      <c r="Y93" s="55" t="s">
        <v>88</v>
      </c>
      <c r="Z93" s="59"/>
      <c r="AA93" s="459"/>
      <c r="AB93" s="459"/>
    </row>
    <row r="94" spans="1:28" s="6" customFormat="1" ht="9.75" customHeight="1" x14ac:dyDescent="0.25">
      <c r="B94" s="148"/>
      <c r="C94" s="214"/>
      <c r="D94" s="18"/>
      <c r="E94" s="149"/>
      <c r="F94" s="219"/>
      <c r="G94" s="238"/>
      <c r="H94" s="237"/>
      <c r="I94" s="238"/>
      <c r="J94" s="244"/>
      <c r="K94" s="239"/>
      <c r="L94" s="239"/>
      <c r="M94" s="239"/>
      <c r="N94" s="245"/>
      <c r="O94" s="239"/>
      <c r="P94" s="157"/>
      <c r="Q94" s="157">
        <f>Q93*E90</f>
        <v>0</v>
      </c>
      <c r="R94" s="241"/>
      <c r="U94" s="130" t="s">
        <v>60</v>
      </c>
      <c r="V94" s="130" t="s">
        <v>67</v>
      </c>
      <c r="W94" s="33" t="str">
        <f t="shared" si="2"/>
        <v>DIP di MEDICINA      _      UO Nefrologia e Dialisi</v>
      </c>
      <c r="X94" s="2" t="s">
        <v>53</v>
      </c>
      <c r="Y94" s="55" t="s">
        <v>89</v>
      </c>
      <c r="Z94" s="59"/>
      <c r="AA94" s="457" t="s">
        <v>31</v>
      </c>
      <c r="AB94" s="457" t="s">
        <v>31</v>
      </c>
    </row>
    <row r="95" spans="1:28" ht="17.25" customHeight="1" x14ac:dyDescent="0.25">
      <c r="B95" s="447">
        <v>3</v>
      </c>
      <c r="C95" s="464" t="s">
        <v>143</v>
      </c>
      <c r="D95" s="451" t="s">
        <v>210</v>
      </c>
      <c r="E95" s="454">
        <v>0.2</v>
      </c>
      <c r="F95" s="220" t="s">
        <v>156</v>
      </c>
      <c r="G95" s="283" t="s">
        <v>204</v>
      </c>
      <c r="H95" s="284"/>
      <c r="I95" s="285" t="s">
        <v>13</v>
      </c>
      <c r="J95" s="286"/>
      <c r="K95" s="287" t="s">
        <v>168</v>
      </c>
      <c r="L95" s="288">
        <v>1</v>
      </c>
      <c r="M95" s="289">
        <v>0.5</v>
      </c>
      <c r="N95" s="247"/>
      <c r="O95" s="127"/>
      <c r="P95" s="129" t="str">
        <f>IF(O95="","",(O95-M95)/(L95-M95))</f>
        <v/>
      </c>
      <c r="Q95" s="129" t="str">
        <f>IF(O95="","",H95*R95)</f>
        <v/>
      </c>
      <c r="R95" s="110" t="str">
        <f>IF(O95="","",IF(P95&lt;0,0,IF(P95&gt;1,1,P95)))</f>
        <v/>
      </c>
      <c r="U95" s="130" t="s">
        <v>60</v>
      </c>
      <c r="V95" s="130" t="s">
        <v>77</v>
      </c>
      <c r="W95" s="33" t="str">
        <f t="shared" si="2"/>
        <v>DIP di MEDICINA      _      UO Patologia Clinica V.S. - CERV.</v>
      </c>
      <c r="X95" s="2" t="s">
        <v>54</v>
      </c>
      <c r="Y95" s="57" t="s">
        <v>90</v>
      </c>
      <c r="Z95" s="60"/>
      <c r="AA95" s="458"/>
      <c r="AB95" s="458"/>
    </row>
    <row r="96" spans="1:28" ht="17.25" customHeight="1" x14ac:dyDescent="0.25">
      <c r="B96" s="447"/>
      <c r="C96" s="465"/>
      <c r="D96" s="452"/>
      <c r="E96" s="455"/>
      <c r="F96" s="220" t="s">
        <v>157</v>
      </c>
      <c r="G96" s="283"/>
      <c r="H96" s="284"/>
      <c r="I96" s="285"/>
      <c r="J96" s="290"/>
      <c r="K96" s="287"/>
      <c r="L96" s="288"/>
      <c r="M96" s="289"/>
      <c r="N96" s="247"/>
      <c r="O96" s="127"/>
      <c r="P96" s="129" t="str">
        <f>IF(O96="","",(O96-M96)/(L96-M96))</f>
        <v/>
      </c>
      <c r="Q96" s="129" t="str">
        <f>IF(O96="","",H96*R96)</f>
        <v/>
      </c>
      <c r="R96" s="110" t="str">
        <f>IF(O96="","",IF(P96&lt;0,0,IF(P96&gt;1,1,P96)))</f>
        <v/>
      </c>
      <c r="U96" s="130" t="s">
        <v>63</v>
      </c>
      <c r="V96" s="130" t="s">
        <v>41</v>
      </c>
      <c r="W96" s="33" t="str">
        <f t="shared" si="2"/>
        <v>Dip EMATO-ONCOLOGICO      _      UO Anatomia Patologica Unificata</v>
      </c>
      <c r="X96" s="2" t="s">
        <v>54</v>
      </c>
      <c r="Y96" s="55" t="s">
        <v>91</v>
      </c>
      <c r="Z96" s="59"/>
      <c r="AA96" s="459"/>
      <c r="AB96" s="459"/>
    </row>
    <row r="97" spans="2:28" ht="17.25" customHeight="1" x14ac:dyDescent="0.25">
      <c r="B97" s="447"/>
      <c r="C97" s="466"/>
      <c r="D97" s="453"/>
      <c r="E97" s="456"/>
      <c r="F97" s="220" t="s">
        <v>158</v>
      </c>
      <c r="G97" s="283"/>
      <c r="H97" s="284"/>
      <c r="I97" s="285"/>
      <c r="J97" s="290"/>
      <c r="K97" s="287"/>
      <c r="L97" s="291"/>
      <c r="M97" s="292"/>
      <c r="N97" s="247"/>
      <c r="O97" s="127"/>
      <c r="P97" s="129" t="str">
        <f>IF(O97="","",(O97-M97)/(L97-M97))</f>
        <v/>
      </c>
      <c r="Q97" s="129" t="str">
        <f>IF(O97="","",H97*R97)</f>
        <v/>
      </c>
      <c r="R97" s="110" t="str">
        <f>IF(O97="","",IF(P97&lt;0,0,IF(P97&gt;1,1,P97)))</f>
        <v/>
      </c>
      <c r="U97" s="130" t="s">
        <v>63</v>
      </c>
      <c r="V97" s="130" t="s">
        <v>42</v>
      </c>
      <c r="W97" s="33" t="str">
        <f t="shared" si="2"/>
        <v>Dip EMATO-ONCOLOGICO      _      UO Ematologia Oncologica e UTMO (trapianti)</v>
      </c>
      <c r="X97" s="2" t="s">
        <v>53</v>
      </c>
      <c r="Y97" s="58"/>
      <c r="Z97" s="59"/>
      <c r="AA97" s="457" t="s">
        <v>32</v>
      </c>
      <c r="AB97" s="457" t="s">
        <v>32</v>
      </c>
    </row>
    <row r="98" spans="2:28" s="6" customFormat="1" ht="9.75" customHeight="1" x14ac:dyDescent="0.25">
      <c r="B98" s="145"/>
      <c r="C98" s="213"/>
      <c r="D98" s="248"/>
      <c r="E98" s="249"/>
      <c r="F98" s="250"/>
      <c r="G98" s="293"/>
      <c r="H98" s="294">
        <f>SUM(H95:H97)</f>
        <v>0</v>
      </c>
      <c r="I98" s="293"/>
      <c r="J98" s="295"/>
      <c r="K98" s="296"/>
      <c r="L98" s="296"/>
      <c r="M98" s="296"/>
      <c r="N98" s="252"/>
      <c r="O98" s="251"/>
      <c r="P98" s="253"/>
      <c r="Q98" s="254">
        <f>SUM(Q95:Q97)</f>
        <v>0</v>
      </c>
      <c r="R98" s="253"/>
      <c r="U98" s="130" t="s">
        <v>63</v>
      </c>
      <c r="V98" s="130" t="s">
        <v>68</v>
      </c>
      <c r="W98" s="33" t="str">
        <f t="shared" si="2"/>
        <v>Dip EMATO-ONCOLOGICO      _      UO Ematologia e Malattie Rare Org. Emat.</v>
      </c>
      <c r="X98" s="2" t="s">
        <v>53</v>
      </c>
      <c r="Y98" s="55" t="s">
        <v>92</v>
      </c>
      <c r="Z98" s="59"/>
      <c r="AA98" s="458"/>
      <c r="AB98" s="458"/>
    </row>
    <row r="99" spans="2:28" s="6" customFormat="1" ht="9.75" customHeight="1" x14ac:dyDescent="0.25">
      <c r="B99" s="151"/>
      <c r="C99" s="215"/>
      <c r="D99" s="20"/>
      <c r="E99" s="149"/>
      <c r="F99" s="219"/>
      <c r="G99" s="297"/>
      <c r="H99" s="298"/>
      <c r="I99" s="297"/>
      <c r="J99" s="299"/>
      <c r="K99" s="300"/>
      <c r="L99" s="300"/>
      <c r="M99" s="300"/>
      <c r="N99" s="243"/>
      <c r="O99" s="143"/>
      <c r="P99" s="144"/>
      <c r="Q99" s="144">
        <f>Q98*E95</f>
        <v>0</v>
      </c>
      <c r="R99" s="112"/>
      <c r="U99" s="130" t="s">
        <v>63</v>
      </c>
      <c r="V99" s="130" t="s">
        <v>43</v>
      </c>
      <c r="W99" s="33" t="str">
        <f t="shared" si="2"/>
        <v>Dip EMATO-ONCOLOGICO      _      UO Oncologia Medica</v>
      </c>
      <c r="X99" s="2" t="s">
        <v>53</v>
      </c>
      <c r="Y99" s="55" t="s">
        <v>93</v>
      </c>
      <c r="Z99" s="59"/>
      <c r="AA99" s="459"/>
      <c r="AB99" s="459"/>
    </row>
    <row r="100" spans="2:28" ht="15" customHeight="1" x14ac:dyDescent="0.25">
      <c r="B100" s="447">
        <v>4</v>
      </c>
      <c r="C100" s="448" t="s">
        <v>144</v>
      </c>
      <c r="D100" s="451" t="s">
        <v>195</v>
      </c>
      <c r="E100" s="454">
        <v>0.2</v>
      </c>
      <c r="F100" s="220" t="s">
        <v>159</v>
      </c>
      <c r="G100" s="283" t="s">
        <v>177</v>
      </c>
      <c r="H100" s="284"/>
      <c r="I100" s="285" t="s">
        <v>178</v>
      </c>
      <c r="J100" s="286"/>
      <c r="K100" s="287" t="s">
        <v>168</v>
      </c>
      <c r="L100" s="291">
        <v>0</v>
      </c>
      <c r="M100" s="292">
        <v>30</v>
      </c>
      <c r="N100" s="128"/>
      <c r="O100" s="127"/>
      <c r="P100" s="129" t="str">
        <f>IF(O100="","",(O100-M100)/(L100-M100))</f>
        <v/>
      </c>
      <c r="Q100" s="129" t="str">
        <f>IF(O100="","",H100*R100)</f>
        <v/>
      </c>
      <c r="R100" s="110" t="str">
        <f>IF(O100="","",IF(P100&lt;0,0,IF(P100&gt;1,1,P100)))</f>
        <v/>
      </c>
      <c r="U100" s="130" t="s">
        <v>63</v>
      </c>
      <c r="V100" s="130" t="s">
        <v>74</v>
      </c>
      <c r="W100" s="33" t="str">
        <f t="shared" si="2"/>
        <v>Dip EMATO-ONCOLOGICO      _      UO Medicina Trasfusionale Cervello</v>
      </c>
      <c r="X100" s="2" t="s">
        <v>53</v>
      </c>
      <c r="Y100" s="55" t="s">
        <v>94</v>
      </c>
      <c r="Z100" s="59"/>
    </row>
    <row r="101" spans="2:28" ht="15" customHeight="1" x14ac:dyDescent="0.25">
      <c r="B101" s="447"/>
      <c r="C101" s="449"/>
      <c r="D101" s="452"/>
      <c r="E101" s="455"/>
      <c r="F101" s="220" t="s">
        <v>160</v>
      </c>
      <c r="G101" s="283"/>
      <c r="H101" s="284"/>
      <c r="I101" s="285"/>
      <c r="J101" s="286"/>
      <c r="K101" s="287"/>
      <c r="L101" s="291"/>
      <c r="M101" s="292"/>
      <c r="N101" s="128"/>
      <c r="O101" s="127"/>
      <c r="P101" s="129" t="str">
        <f>IF(O101="","",(O101-M101)/(L101-M101))</f>
        <v/>
      </c>
      <c r="Q101" s="129" t="str">
        <f>IF(O101="","",H101*R101)</f>
        <v/>
      </c>
      <c r="R101" s="110" t="str">
        <f>IF(O101="","",IF(P101&lt;0,0,IF(P101&gt;1,1,P101)))</f>
        <v/>
      </c>
      <c r="U101" s="130" t="s">
        <v>63</v>
      </c>
      <c r="V101" s="130" t="s">
        <v>78</v>
      </c>
      <c r="W101" s="33" t="str">
        <f t="shared" si="2"/>
        <v>Dip EMATO-ONCOLOGICO      _      UO Medicina Trasfusionale Qualif. Biologica V.S.</v>
      </c>
      <c r="X101" s="2" t="s">
        <v>53</v>
      </c>
      <c r="Y101" s="55" t="s">
        <v>95</v>
      </c>
      <c r="Z101" s="59"/>
    </row>
    <row r="102" spans="2:28" ht="15" customHeight="1" x14ac:dyDescent="0.25">
      <c r="B102" s="447"/>
      <c r="C102" s="450"/>
      <c r="D102" s="453"/>
      <c r="E102" s="456"/>
      <c r="F102" s="220" t="s">
        <v>161</v>
      </c>
      <c r="G102" s="283"/>
      <c r="H102" s="284"/>
      <c r="I102" s="285"/>
      <c r="J102" s="286"/>
      <c r="K102" s="287"/>
      <c r="L102" s="291"/>
      <c r="M102" s="292"/>
      <c r="N102" s="128"/>
      <c r="O102" s="127"/>
      <c r="P102" s="129" t="str">
        <f>IF(O102="","",(O102-M102)/(L102-M102))</f>
        <v/>
      </c>
      <c r="Q102" s="129" t="str">
        <f>IF(O102="","",H102*R102)</f>
        <v/>
      </c>
      <c r="R102" s="110" t="str">
        <f>IF(O102="","",IF(P102&lt;0,0,IF(P102&gt;1,1,P102)))</f>
        <v/>
      </c>
      <c r="U102" s="130" t="s">
        <v>63</v>
      </c>
      <c r="V102" s="130" t="s">
        <v>44</v>
      </c>
      <c r="W102" s="33" t="str">
        <f t="shared" si="2"/>
        <v>Dip EMATO-ONCOLOGICO      _      UO Medicina Nucleare</v>
      </c>
      <c r="X102" s="2" t="s">
        <v>54</v>
      </c>
      <c r="Y102" s="55" t="s">
        <v>96</v>
      </c>
      <c r="Z102" s="59"/>
    </row>
    <row r="103" spans="2:28" s="6" customFormat="1" ht="9.75" customHeight="1" x14ac:dyDescent="0.25">
      <c r="B103" s="145"/>
      <c r="C103" s="213"/>
      <c r="D103" s="17"/>
      <c r="E103" s="146"/>
      <c r="F103" s="217"/>
      <c r="G103" s="147"/>
      <c r="H103" s="269">
        <f>SUM(H100:H102)</f>
        <v>0</v>
      </c>
      <c r="I103" s="147"/>
      <c r="J103" s="135"/>
      <c r="K103" s="136"/>
      <c r="L103" s="136"/>
      <c r="M103" s="136"/>
      <c r="N103" s="137"/>
      <c r="O103" s="136"/>
      <c r="P103" s="138"/>
      <c r="Q103" s="139">
        <f>SUM(Q100:Q102)</f>
        <v>0</v>
      </c>
      <c r="R103" s="111"/>
      <c r="U103" s="130" t="s">
        <v>62</v>
      </c>
      <c r="V103" s="130" t="s">
        <v>45</v>
      </c>
      <c r="W103" s="33" t="str">
        <f t="shared" si="2"/>
        <v>Dip CARDIOVASCULARE      _      UO Cardiologia Cervello</v>
      </c>
      <c r="X103" s="2" t="s">
        <v>53</v>
      </c>
      <c r="Y103" s="55" t="s">
        <v>97</v>
      </c>
      <c r="Z103" s="59"/>
      <c r="AA103"/>
      <c r="AB103"/>
    </row>
    <row r="104" spans="2:28" s="6" customFormat="1" ht="9.75" customHeight="1" x14ac:dyDescent="0.25">
      <c r="B104" s="151"/>
      <c r="C104" s="215"/>
      <c r="D104" s="20"/>
      <c r="E104" s="149"/>
      <c r="F104" s="218"/>
      <c r="G104" s="150"/>
      <c r="H104" s="142"/>
      <c r="I104" s="150"/>
      <c r="J104" s="135"/>
      <c r="K104" s="143"/>
      <c r="L104" s="143"/>
      <c r="M104" s="143"/>
      <c r="N104" s="137"/>
      <c r="O104" s="143"/>
      <c r="P104" s="144"/>
      <c r="Q104" s="144">
        <f>Q103*E100</f>
        <v>0</v>
      </c>
      <c r="R104" s="112"/>
      <c r="U104" s="130" t="s">
        <v>62</v>
      </c>
      <c r="V104" s="130" t="s">
        <v>46</v>
      </c>
      <c r="W104" s="33" t="str">
        <f t="shared" si="2"/>
        <v>Dip CARDIOVASCULARE      _      UO Cardiologia V.S.</v>
      </c>
      <c r="X104" s="2" t="s">
        <v>53</v>
      </c>
      <c r="Y104" s="55" t="s">
        <v>98</v>
      </c>
      <c r="Z104" s="59"/>
      <c r="AA104"/>
      <c r="AB104"/>
    </row>
    <row r="105" spans="2:28" ht="17.25" customHeight="1" x14ac:dyDescent="0.25">
      <c r="B105" s="447">
        <v>5</v>
      </c>
      <c r="C105" s="448" t="s">
        <v>150</v>
      </c>
      <c r="D105" s="461" t="s">
        <v>214</v>
      </c>
      <c r="E105" s="454">
        <v>0.2</v>
      </c>
      <c r="F105" s="220" t="s">
        <v>162</v>
      </c>
      <c r="G105" s="222" t="s">
        <v>212</v>
      </c>
      <c r="H105" s="271"/>
      <c r="I105" s="225"/>
      <c r="J105" s="124"/>
      <c r="K105" s="223"/>
      <c r="L105" s="224">
        <v>0</v>
      </c>
      <c r="M105" s="224">
        <v>30</v>
      </c>
      <c r="N105" s="128"/>
      <c r="O105" s="127"/>
      <c r="P105" s="129" t="str">
        <f>IF(O105="","",(O105-M105)/(L105-M105))</f>
        <v/>
      </c>
      <c r="Q105" s="129" t="str">
        <f>IF(O105="","",H105*R105)</f>
        <v/>
      </c>
      <c r="R105" s="110" t="str">
        <f>IF(O105="","",IF(P105&lt;0,0,IF(P105&gt;1,1,P105)))</f>
        <v/>
      </c>
      <c r="U105" s="130" t="s">
        <v>62</v>
      </c>
      <c r="V105" s="130" t="s">
        <v>47</v>
      </c>
      <c r="W105" s="33" t="str">
        <f t="shared" si="2"/>
        <v>Dip CARDIOVASCULARE      _      UO Chirurgia Toracica</v>
      </c>
      <c r="X105" s="2" t="s">
        <v>53</v>
      </c>
      <c r="Y105" s="55" t="s">
        <v>99</v>
      </c>
      <c r="Z105" s="59"/>
    </row>
    <row r="106" spans="2:28" ht="17.25" customHeight="1" x14ac:dyDescent="0.25">
      <c r="B106" s="447"/>
      <c r="C106" s="449"/>
      <c r="D106" s="462"/>
      <c r="E106" s="455"/>
      <c r="F106" s="220" t="s">
        <v>163</v>
      </c>
      <c r="G106" s="222"/>
      <c r="H106" s="271"/>
      <c r="I106" s="225"/>
      <c r="J106" s="124"/>
      <c r="K106" s="223"/>
      <c r="L106" s="224"/>
      <c r="M106" s="224"/>
      <c r="N106" s="128"/>
      <c r="O106" s="127"/>
      <c r="P106" s="129" t="str">
        <f>IF(O106="","",(O106-M106)/(L106-M106))</f>
        <v/>
      </c>
      <c r="Q106" s="129" t="str">
        <f>IF(O106="","",H106*R106)</f>
        <v/>
      </c>
      <c r="R106" s="110" t="str">
        <f>IF(O106="","",IF(P106&lt;0,0,IF(P106&gt;1,1,P106)))</f>
        <v/>
      </c>
      <c r="U106" s="130" t="s">
        <v>62</v>
      </c>
      <c r="V106" s="130" t="s">
        <v>48</v>
      </c>
      <c r="W106" s="33" t="str">
        <f t="shared" si="2"/>
        <v>Dip CARDIOVASCULARE      _      UO Chirurgia Vascolare</v>
      </c>
      <c r="X106" s="2" t="s">
        <v>53</v>
      </c>
      <c r="Y106" s="55" t="s">
        <v>100</v>
      </c>
      <c r="Z106" s="59"/>
    </row>
    <row r="107" spans="2:28" ht="17.25" customHeight="1" x14ac:dyDescent="0.25">
      <c r="B107" s="447"/>
      <c r="C107" s="450"/>
      <c r="D107" s="463"/>
      <c r="E107" s="456"/>
      <c r="F107" s="220" t="s">
        <v>164</v>
      </c>
      <c r="G107" s="222"/>
      <c r="H107" s="271"/>
      <c r="I107" s="225"/>
      <c r="J107" s="124"/>
      <c r="K107" s="223"/>
      <c r="L107" s="228"/>
      <c r="M107" s="228"/>
      <c r="N107" s="128"/>
      <c r="O107" s="127"/>
      <c r="P107" s="129" t="str">
        <f>IF(O107="","",(O107-M107)/(L107-M107))</f>
        <v/>
      </c>
      <c r="Q107" s="129" t="str">
        <f>IF(O107="","",H107*R107)</f>
        <v/>
      </c>
      <c r="R107" s="110" t="str">
        <f>IF(O107="","",IF(P107&lt;0,0,IF(P107&gt;1,1,P107)))</f>
        <v/>
      </c>
      <c r="U107" s="130" t="s">
        <v>62</v>
      </c>
      <c r="V107" s="130" t="s">
        <v>70</v>
      </c>
      <c r="W107" s="33" t="str">
        <f t="shared" si="2"/>
        <v>Dip CARDIOVASCULARE      _      UO Malattie Apparato Respiratorio 1 Pneumologia</v>
      </c>
      <c r="X107" s="2" t="s">
        <v>53</v>
      </c>
      <c r="Y107" s="55" t="s">
        <v>101</v>
      </c>
      <c r="Z107" s="59"/>
    </row>
    <row r="108" spans="2:28" s="6" customFormat="1" ht="9.75" customHeight="1" x14ac:dyDescent="0.25">
      <c r="B108" s="145"/>
      <c r="C108" s="166"/>
      <c r="D108" s="145"/>
      <c r="E108" s="134"/>
      <c r="F108" s="134"/>
      <c r="G108" s="134"/>
      <c r="H108" s="269">
        <f>SUM(H105:H107)</f>
        <v>0</v>
      </c>
      <c r="I108" s="134"/>
      <c r="J108" s="152"/>
      <c r="K108" s="153"/>
      <c r="L108" s="153"/>
      <c r="M108" s="153"/>
      <c r="N108" s="135"/>
      <c r="O108" s="153"/>
      <c r="P108" s="138"/>
      <c r="Q108" s="139">
        <f>SUM(Q105:Q107)</f>
        <v>0</v>
      </c>
      <c r="R108" s="111"/>
      <c r="U108" s="130" t="s">
        <v>62</v>
      </c>
      <c r="V108" s="130" t="s">
        <v>69</v>
      </c>
      <c r="W108" s="33" t="str">
        <f t="shared" si="2"/>
        <v>Dip CARDIOVASCULARE      _      UO Malattie Apparato Respiratorio 2 Pneumologia</v>
      </c>
      <c r="X108" s="2" t="s">
        <v>53</v>
      </c>
      <c r="Y108" s="58"/>
      <c r="Z108" s="59"/>
      <c r="AA108"/>
      <c r="AB108"/>
    </row>
    <row r="109" spans="2:28" ht="15.75" x14ac:dyDescent="0.25">
      <c r="B109" s="5"/>
      <c r="C109" s="5"/>
      <c r="D109" s="154" t="s">
        <v>26</v>
      </c>
      <c r="E109" s="270">
        <f>E86+E90+E95+E100+E105</f>
        <v>1</v>
      </c>
      <c r="F109" s="5"/>
      <c r="G109" s="6"/>
      <c r="H109" s="6"/>
      <c r="I109" s="6"/>
      <c r="J109" s="6"/>
      <c r="K109" s="6"/>
      <c r="L109" s="6"/>
      <c r="M109" s="6"/>
      <c r="N109" s="6"/>
      <c r="O109" s="6"/>
      <c r="P109" s="156"/>
      <c r="Q109" s="157">
        <f>Q108*E105</f>
        <v>0</v>
      </c>
      <c r="R109" s="113"/>
      <c r="U109" s="130" t="s">
        <v>61</v>
      </c>
      <c r="V109" s="130" t="s">
        <v>75</v>
      </c>
      <c r="W109" s="33" t="str">
        <f t="shared" si="2"/>
        <v xml:space="preserve">Dip CHIRURGICO      _      UO Chirurgia generale  Cervello </v>
      </c>
      <c r="X109" s="2" t="s">
        <v>53</v>
      </c>
      <c r="Y109" s="55" t="s">
        <v>102</v>
      </c>
      <c r="Z109" s="59"/>
    </row>
    <row r="110" spans="2:28" ht="21.75" customHeight="1" x14ac:dyDescent="0.3">
      <c r="B110" t="s">
        <v>27</v>
      </c>
      <c r="C110" s="159"/>
      <c r="F110" s="160"/>
      <c r="G110" s="22"/>
      <c r="H110" s="22"/>
      <c r="I110" s="22"/>
      <c r="J110" s="22"/>
      <c r="K110" s="460" t="s">
        <v>14</v>
      </c>
      <c r="L110" s="460"/>
      <c r="M110" s="460"/>
      <c r="N110" s="460"/>
      <c r="O110" s="460"/>
      <c r="P110" s="161"/>
      <c r="Q110" s="161"/>
      <c r="R110" s="162">
        <f>Q108+Q103+Q98+Q93+Q88</f>
        <v>0</v>
      </c>
      <c r="U110" s="130" t="s">
        <v>61</v>
      </c>
      <c r="V110" s="130" t="s">
        <v>71</v>
      </c>
      <c r="W110" s="33" t="str">
        <f t="shared" si="2"/>
        <v>Dip CHIRURGICO      _      UO Chirurgia plastica e Maxillo V.S.</v>
      </c>
      <c r="X110" s="2" t="s">
        <v>53</v>
      </c>
      <c r="Y110" s="55" t="s">
        <v>104</v>
      </c>
      <c r="Z110" s="59"/>
    </row>
    <row r="111" spans="2:28" ht="6.75" customHeight="1" x14ac:dyDescent="0.25">
      <c r="B111" s="438"/>
      <c r="C111" s="439"/>
      <c r="D111" s="439"/>
      <c r="E111" s="439"/>
      <c r="F111" s="439"/>
      <c r="G111" s="440"/>
      <c r="I111"/>
      <c r="J111"/>
      <c r="N111"/>
      <c r="U111" s="130" t="s">
        <v>61</v>
      </c>
      <c r="V111" s="130" t="s">
        <v>79</v>
      </c>
      <c r="W111" s="33" t="str">
        <f t="shared" si="2"/>
        <v>Dip CHIRURGICO      _      UO Anestesia e Rianimazione V.S. - CERV</v>
      </c>
      <c r="X111" s="2" t="s">
        <v>53</v>
      </c>
      <c r="Y111" s="55" t="s">
        <v>105</v>
      </c>
      <c r="Z111" s="59"/>
    </row>
    <row r="112" spans="2:28" ht="12.75" customHeight="1" x14ac:dyDescent="0.25">
      <c r="B112" s="441"/>
      <c r="C112" s="442"/>
      <c r="D112" s="442"/>
      <c r="E112" s="442"/>
      <c r="F112" s="442"/>
      <c r="G112" s="443"/>
      <c r="U112" s="130" t="s">
        <v>61</v>
      </c>
      <c r="V112" s="130" t="s">
        <v>73</v>
      </c>
      <c r="W112" s="33" t="str">
        <f t="shared" si="2"/>
        <v>Dip CHIRURGICO      _      UO Anestesia, Terapia del Dolore V.S.</v>
      </c>
      <c r="X112" s="2" t="s">
        <v>53</v>
      </c>
      <c r="Y112" s="55" t="s">
        <v>106</v>
      </c>
      <c r="Z112" s="59"/>
    </row>
    <row r="113" spans="2:26" x14ac:dyDescent="0.25">
      <c r="B113" s="441"/>
      <c r="C113" s="442"/>
      <c r="D113" s="442"/>
      <c r="E113" s="442"/>
      <c r="F113" s="442"/>
      <c r="G113" s="443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U113" s="130" t="s">
        <v>61</v>
      </c>
      <c r="V113" s="130" t="s">
        <v>80</v>
      </c>
      <c r="W113" s="33" t="str">
        <f t="shared" si="2"/>
        <v>Dip CHIRURGICO      _      UO Odontostomatologia CTO - Odontoiatria CERV</v>
      </c>
      <c r="X113" s="2" t="s">
        <v>53</v>
      </c>
      <c r="Y113" s="55" t="s">
        <v>107</v>
      </c>
      <c r="Z113" s="59"/>
    </row>
    <row r="114" spans="2:26" x14ac:dyDescent="0.25">
      <c r="B114" s="441"/>
      <c r="C114" s="442"/>
      <c r="D114" s="442"/>
      <c r="E114" s="442"/>
      <c r="F114" s="442"/>
      <c r="G114" s="443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U114" s="130" t="s">
        <v>61</v>
      </c>
      <c r="V114" s="130" t="s">
        <v>49</v>
      </c>
      <c r="W114" s="33" t="str">
        <f t="shared" si="2"/>
        <v xml:space="preserve">Dip CHIRURGICO      _      UO Oftalmologia </v>
      </c>
      <c r="X114" s="2" t="s">
        <v>53</v>
      </c>
      <c r="Y114" s="55" t="s">
        <v>108</v>
      </c>
      <c r="Z114" s="59"/>
    </row>
    <row r="115" spans="2:26" x14ac:dyDescent="0.25">
      <c r="B115" s="441"/>
      <c r="C115" s="442"/>
      <c r="D115" s="442"/>
      <c r="E115" s="442"/>
      <c r="F115" s="442"/>
      <c r="G115" s="443"/>
      <c r="H115" s="7"/>
      <c r="J115" s="51"/>
      <c r="K115" s="51"/>
      <c r="R115" s="7"/>
      <c r="U115" s="130" t="s">
        <v>61</v>
      </c>
      <c r="V115" s="130" t="s">
        <v>50</v>
      </c>
      <c r="W115" s="33" t="str">
        <f t="shared" si="2"/>
        <v>Dip CHIRURGICO      _      UO Otorinolaringoiatria</v>
      </c>
      <c r="X115" s="2" t="s">
        <v>53</v>
      </c>
      <c r="Y115" s="55" t="s">
        <v>109</v>
      </c>
      <c r="Z115" s="59"/>
    </row>
    <row r="116" spans="2:26" x14ac:dyDescent="0.25">
      <c r="B116" s="444"/>
      <c r="C116" s="445"/>
      <c r="D116" s="445"/>
      <c r="E116" s="445"/>
      <c r="F116" s="445"/>
      <c r="G116" s="446"/>
      <c r="H116" s="7"/>
      <c r="I116" s="7"/>
      <c r="J116" s="7"/>
      <c r="K116" s="7"/>
      <c r="L116" s="437" t="s">
        <v>113</v>
      </c>
      <c r="M116" s="437"/>
      <c r="N116" s="437"/>
      <c r="O116" s="437"/>
      <c r="P116" s="163"/>
      <c r="Q116" s="163"/>
      <c r="R116" s="7"/>
      <c r="U116" s="130" t="s">
        <v>61</v>
      </c>
      <c r="V116" s="130" t="s">
        <v>76</v>
      </c>
      <c r="W116" s="33" t="str">
        <f t="shared" si="2"/>
        <v>Dip CHIRURGICO      _      UO Ortopedia e Traumatologia</v>
      </c>
      <c r="X116" s="2" t="s">
        <v>53</v>
      </c>
      <c r="Y116" s="55" t="s">
        <v>110</v>
      </c>
      <c r="Z116" s="59"/>
    </row>
    <row r="118" spans="2:26" ht="15.75" x14ac:dyDescent="0.25">
      <c r="B118" s="5"/>
      <c r="C118" s="5"/>
      <c r="D118" s="154"/>
      <c r="E118" s="155"/>
      <c r="F118" s="5"/>
      <c r="G118" s="6"/>
      <c r="H118" s="6"/>
      <c r="I118" s="6"/>
      <c r="J118" s="6"/>
      <c r="K118" s="6"/>
      <c r="L118" s="6"/>
      <c r="M118" s="6"/>
      <c r="N118" s="6"/>
      <c r="O118" s="6"/>
      <c r="P118" s="156"/>
      <c r="Q118" s="157"/>
      <c r="R118" s="113"/>
      <c r="U118" s="130"/>
      <c r="V118" s="130"/>
      <c r="X118" s="2"/>
      <c r="Y118" s="266"/>
      <c r="Z118" s="59"/>
    </row>
  </sheetData>
  <sheetProtection selectLockedCells="1"/>
  <mergeCells count="106">
    <mergeCell ref="AA19:AA21"/>
    <mergeCell ref="AB19:AB21"/>
    <mergeCell ref="B20:B22"/>
    <mergeCell ref="C20:C22"/>
    <mergeCell ref="D20:D22"/>
    <mergeCell ref="E20:E22"/>
    <mergeCell ref="AA22:AA24"/>
    <mergeCell ref="AB22:AB24"/>
    <mergeCell ref="E30:E32"/>
    <mergeCell ref="B25:B27"/>
    <mergeCell ref="C25:C27"/>
    <mergeCell ref="D25:D27"/>
    <mergeCell ref="E25:E27"/>
    <mergeCell ref="B30:B32"/>
    <mergeCell ref="C30:C32"/>
    <mergeCell ref="AA11:AA12"/>
    <mergeCell ref="AA13:AA15"/>
    <mergeCell ref="AB13:AB15"/>
    <mergeCell ref="B15:B17"/>
    <mergeCell ref="C15:C17"/>
    <mergeCell ref="D15:D17"/>
    <mergeCell ref="E15:E17"/>
    <mergeCell ref="AA16:AA18"/>
    <mergeCell ref="AB16:AB18"/>
    <mergeCell ref="AB11:AB12"/>
    <mergeCell ref="D45:K45"/>
    <mergeCell ref="B49:B50"/>
    <mergeCell ref="C49:C50"/>
    <mergeCell ref="D49:D50"/>
    <mergeCell ref="E49:E50"/>
    <mergeCell ref="B53:B55"/>
    <mergeCell ref="C53:C55"/>
    <mergeCell ref="D53:D55"/>
    <mergeCell ref="B2:R3"/>
    <mergeCell ref="B4:R4"/>
    <mergeCell ref="B5:R5"/>
    <mergeCell ref="D6:K6"/>
    <mergeCell ref="D7:K7"/>
    <mergeCell ref="B11:B12"/>
    <mergeCell ref="C11:C12"/>
    <mergeCell ref="D11:D12"/>
    <mergeCell ref="E11:E12"/>
    <mergeCell ref="D30:D32"/>
    <mergeCell ref="K36:O36"/>
    <mergeCell ref="B37:G42"/>
    <mergeCell ref="L42:O42"/>
    <mergeCell ref="AB60:AB62"/>
    <mergeCell ref="E53:E55"/>
    <mergeCell ref="AA49:AA50"/>
    <mergeCell ref="AB49:AB50"/>
    <mergeCell ref="AA51:AA53"/>
    <mergeCell ref="AB51:AB53"/>
    <mergeCell ref="AA57:AA59"/>
    <mergeCell ref="AB57:AB59"/>
    <mergeCell ref="AA54:AA56"/>
    <mergeCell ref="AB54:AB56"/>
    <mergeCell ref="B63:B65"/>
    <mergeCell ref="C63:C65"/>
    <mergeCell ref="D63:D65"/>
    <mergeCell ref="E63:E65"/>
    <mergeCell ref="B58:B60"/>
    <mergeCell ref="C58:C60"/>
    <mergeCell ref="D58:D60"/>
    <mergeCell ref="E58:E60"/>
    <mergeCell ref="AA60:AA62"/>
    <mergeCell ref="B68:B70"/>
    <mergeCell ref="C68:C70"/>
    <mergeCell ref="D68:D70"/>
    <mergeCell ref="E68:E70"/>
    <mergeCell ref="AA86:AA87"/>
    <mergeCell ref="AB86:AB87"/>
    <mergeCell ref="AA88:AA90"/>
    <mergeCell ref="AB88:AB90"/>
    <mergeCell ref="B90:B92"/>
    <mergeCell ref="C90:C92"/>
    <mergeCell ref="D90:D92"/>
    <mergeCell ref="E90:E92"/>
    <mergeCell ref="D82:K82"/>
    <mergeCell ref="B86:B87"/>
    <mergeCell ref="C86:C87"/>
    <mergeCell ref="D86:D87"/>
    <mergeCell ref="K73:O73"/>
    <mergeCell ref="B74:G79"/>
    <mergeCell ref="L79:O79"/>
    <mergeCell ref="L116:O116"/>
    <mergeCell ref="B111:G116"/>
    <mergeCell ref="B100:B102"/>
    <mergeCell ref="C100:C102"/>
    <mergeCell ref="D100:D102"/>
    <mergeCell ref="E100:E102"/>
    <mergeCell ref="E86:E87"/>
    <mergeCell ref="AA91:AA93"/>
    <mergeCell ref="AB91:AB93"/>
    <mergeCell ref="AB94:AB96"/>
    <mergeCell ref="AB97:AB99"/>
    <mergeCell ref="K110:O110"/>
    <mergeCell ref="B105:B107"/>
    <mergeCell ref="C105:C107"/>
    <mergeCell ref="D105:D107"/>
    <mergeCell ref="E105:E107"/>
    <mergeCell ref="AA94:AA96"/>
    <mergeCell ref="B95:B97"/>
    <mergeCell ref="C95:C97"/>
    <mergeCell ref="D95:D97"/>
    <mergeCell ref="E95:E97"/>
    <mergeCell ref="AA97:AA99"/>
  </mergeCells>
  <phoneticPr fontId="16" type="noConversion"/>
  <conditionalFormatting sqref="H28 H33 E34 H13 H18 H23">
    <cfRule type="cellIs" dxfId="7" priority="9" stopIfTrue="1" operator="equal">
      <formula>1</formula>
    </cfRule>
  </conditionalFormatting>
  <conditionalFormatting sqref="H66 H71 H61 H51 H56 E72">
    <cfRule type="cellIs" dxfId="6" priority="3" stopIfTrue="1" operator="equal">
      <formula>1</formula>
    </cfRule>
  </conditionalFormatting>
  <conditionalFormatting sqref="H103 H108 H98 H88 H93 E109 E118">
    <cfRule type="cellIs" dxfId="5" priority="2" stopIfTrue="1" operator="equal">
      <formula>1</formula>
    </cfRule>
  </conditionalFormatting>
  <conditionalFormatting sqref="H33 E34 H28 H23 H18 H13 H51 H56 H61 H66 H71 E72 H88 H93 H98 H103 H108 E109">
    <cfRule type="cellIs" dxfId="4" priority="1" operator="equal">
      <formula>0</formula>
    </cfRule>
  </conditionalFormatting>
  <dataValidations count="1">
    <dataValidation allowBlank="1" showErrorMessage="1" promptTitle="Selezionare l'Unità Operativa" prompt="Selezionare l'Unità Operativa" sqref="L6:O7 J6:K6 C7:K8 L45:O45 C45:K46 L82:O82 C82:K83"/>
  </dataValidations>
  <pageMargins left="0.43307086614173229" right="0.35433070866141736" top="0.35433070866141736" bottom="0.31496062992125984" header="0.31496062992125984" footer="0.31496062992125984"/>
  <pageSetup paperSize="9" scale="75" fitToHeight="0" orientation="landscape" r:id="rId1"/>
  <rowBreaks count="2" manualBreakCount="2">
    <brk id="44" min="1" max="17" man="1"/>
    <brk id="81" min="1" max="1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52"/>
  <sheetViews>
    <sheetView showGridLines="0" zoomScale="85" zoomScaleNormal="85" zoomScaleSheetLayoutView="100" zoomScalePageLayoutView="85" workbookViewId="0">
      <selection activeCell="H3" sqref="H3"/>
    </sheetView>
  </sheetViews>
  <sheetFormatPr defaultColWidth="8.85546875" defaultRowHeight="15" x14ac:dyDescent="0.25"/>
  <cols>
    <col min="1" max="1" width="3.42578125" style="40" customWidth="1"/>
    <col min="2" max="2" width="14.140625" style="40" customWidth="1"/>
    <col min="3" max="3" width="10.7109375" style="40" customWidth="1"/>
    <col min="4" max="4" width="95.85546875" style="40" customWidth="1"/>
    <col min="5" max="5" width="9.140625" style="42" customWidth="1"/>
    <col min="6" max="6" width="8.28515625" style="40" customWidth="1"/>
    <col min="7" max="8" width="8.28515625" style="41" customWidth="1"/>
    <col min="9" max="9" width="8.85546875" style="41"/>
    <col min="10" max="16384" width="8.85546875" style="40"/>
  </cols>
  <sheetData>
    <row r="1" spans="1:9" x14ac:dyDescent="0.25">
      <c r="A1" s="38"/>
      <c r="B1" s="38"/>
      <c r="C1" s="38"/>
      <c r="D1" s="38"/>
      <c r="E1" s="39"/>
    </row>
    <row r="2" spans="1:9" s="42" customFormat="1" x14ac:dyDescent="0.25">
      <c r="A2" s="38"/>
      <c r="B2" s="382" t="s">
        <v>141</v>
      </c>
      <c r="C2" s="383"/>
      <c r="D2" s="384"/>
      <c r="E2" s="39"/>
      <c r="G2" s="43"/>
      <c r="H2" s="43"/>
      <c r="I2" s="43"/>
    </row>
    <row r="3" spans="1:9" s="42" customFormat="1" ht="27" customHeight="1" x14ac:dyDescent="0.25">
      <c r="A3" s="38"/>
      <c r="B3" s="385"/>
      <c r="C3" s="386"/>
      <c r="D3" s="387"/>
      <c r="E3" s="39"/>
      <c r="G3" s="43"/>
      <c r="H3" s="43"/>
      <c r="I3" s="43"/>
    </row>
    <row r="4" spans="1:9" s="42" customFormat="1" ht="6.75" customHeight="1" x14ac:dyDescent="0.25">
      <c r="A4" s="38"/>
      <c r="B4" s="484"/>
      <c r="C4" s="485"/>
      <c r="D4" s="486"/>
      <c r="E4" s="73"/>
      <c r="F4" s="39"/>
    </row>
    <row r="5" spans="1:9" s="42" customFormat="1" x14ac:dyDescent="0.25">
      <c r="A5" s="38"/>
      <c r="B5" s="97"/>
      <c r="C5" s="426"/>
      <c r="D5" s="487"/>
      <c r="E5" s="83"/>
      <c r="F5" s="39"/>
    </row>
    <row r="6" spans="1:9" s="42" customFormat="1" ht="24" customHeight="1" x14ac:dyDescent="0.25">
      <c r="A6" s="38"/>
      <c r="B6" s="490" t="s">
        <v>182</v>
      </c>
      <c r="C6" s="491"/>
      <c r="D6" s="492"/>
      <c r="E6" s="85"/>
      <c r="F6" s="39"/>
    </row>
    <row r="7" spans="1:9" s="42" customFormat="1" x14ac:dyDescent="0.25">
      <c r="A7" s="38"/>
      <c r="B7" s="97"/>
      <c r="C7" s="87"/>
      <c r="D7" s="78"/>
      <c r="E7" s="77"/>
      <c r="F7" s="39"/>
    </row>
    <row r="8" spans="1:9" s="42" customFormat="1" ht="6.75" customHeight="1" x14ac:dyDescent="0.25">
      <c r="A8" s="38"/>
      <c r="B8" s="72"/>
      <c r="C8" s="73"/>
      <c r="D8" s="74"/>
      <c r="E8" s="73"/>
      <c r="F8" s="39"/>
    </row>
    <row r="9" spans="1:9" s="42" customFormat="1" ht="37.5" customHeight="1" x14ac:dyDescent="0.25">
      <c r="A9" s="38"/>
      <c r="B9" s="489" t="s">
        <v>165</v>
      </c>
      <c r="C9" s="489"/>
      <c r="D9" s="489"/>
      <c r="E9" s="39"/>
      <c r="H9" s="43"/>
      <c r="I9" s="43"/>
    </row>
    <row r="10" spans="1:9" s="42" customFormat="1" ht="8.25" customHeight="1" x14ac:dyDescent="0.25">
      <c r="A10" s="38"/>
      <c r="B10" s="488"/>
      <c r="C10" s="488"/>
      <c r="D10" s="488"/>
      <c r="E10" s="39"/>
      <c r="H10" s="43"/>
      <c r="I10" s="43"/>
    </row>
    <row r="11" spans="1:9" s="42" customFormat="1" ht="18" customHeight="1" x14ac:dyDescent="0.25">
      <c r="A11" s="38"/>
      <c r="B11" s="493" t="s">
        <v>167</v>
      </c>
      <c r="C11" s="496" t="s">
        <v>166</v>
      </c>
      <c r="D11" s="497"/>
      <c r="E11" s="39"/>
      <c r="G11" s="44"/>
      <c r="H11" s="43"/>
      <c r="I11" s="43"/>
    </row>
    <row r="12" spans="1:9" s="42" customFormat="1" ht="18" customHeight="1" x14ac:dyDescent="0.25">
      <c r="A12" s="38"/>
      <c r="B12" s="494"/>
      <c r="C12" s="498"/>
      <c r="D12" s="499"/>
      <c r="E12" s="39"/>
      <c r="G12" s="44"/>
      <c r="H12" s="43"/>
      <c r="I12" s="43"/>
    </row>
    <row r="13" spans="1:9" s="42" customFormat="1" ht="14.25" customHeight="1" x14ac:dyDescent="0.25">
      <c r="A13" s="38"/>
      <c r="B13" s="495"/>
      <c r="C13" s="498"/>
      <c r="D13" s="499"/>
      <c r="E13" s="39"/>
      <c r="G13" s="43"/>
      <c r="H13" s="43"/>
      <c r="I13" s="43"/>
    </row>
    <row r="14" spans="1:9" s="42" customFormat="1" ht="47.25" customHeight="1" x14ac:dyDescent="0.25">
      <c r="A14" s="38"/>
      <c r="B14" s="221"/>
      <c r="C14" s="430"/>
      <c r="D14" s="501"/>
      <c r="E14" s="39"/>
      <c r="G14" s="43"/>
      <c r="H14" s="43"/>
      <c r="I14" s="43"/>
    </row>
    <row r="15" spans="1:9" s="42" customFormat="1" ht="47.25" customHeight="1" x14ac:dyDescent="0.25">
      <c r="A15" s="38"/>
      <c r="B15" s="221"/>
      <c r="C15" s="406"/>
      <c r="D15" s="500"/>
      <c r="E15" s="39"/>
      <c r="G15" s="43"/>
      <c r="H15" s="43"/>
      <c r="I15" s="43"/>
    </row>
    <row r="16" spans="1:9" s="42" customFormat="1" ht="47.25" customHeight="1" x14ac:dyDescent="0.25">
      <c r="A16" s="38"/>
      <c r="B16" s="221"/>
      <c r="C16" s="169"/>
      <c r="D16" s="170"/>
      <c r="E16" s="39"/>
      <c r="G16" s="43"/>
      <c r="H16" s="43"/>
      <c r="I16" s="43"/>
    </row>
    <row r="17" spans="1:9" s="42" customFormat="1" ht="47.25" customHeight="1" x14ac:dyDescent="0.25">
      <c r="A17" s="38"/>
      <c r="B17" s="221"/>
      <c r="C17" s="169"/>
      <c r="D17" s="170"/>
      <c r="E17" s="39"/>
      <c r="G17" s="43"/>
      <c r="H17" s="43"/>
      <c r="I17" s="43"/>
    </row>
    <row r="18" spans="1:9" s="42" customFormat="1" ht="47.25" customHeight="1" x14ac:dyDescent="0.25">
      <c r="A18" s="38"/>
      <c r="B18" s="221"/>
      <c r="C18" s="169"/>
      <c r="D18" s="170"/>
      <c r="E18" s="39"/>
      <c r="G18" s="43"/>
      <c r="H18" s="43"/>
      <c r="I18" s="43"/>
    </row>
    <row r="19" spans="1:9" s="42" customFormat="1" ht="47.25" customHeight="1" x14ac:dyDescent="0.25">
      <c r="A19" s="38"/>
      <c r="B19" s="221"/>
      <c r="C19" s="406"/>
      <c r="D19" s="500"/>
      <c r="E19" s="39"/>
      <c r="G19" s="43"/>
      <c r="H19" s="43"/>
      <c r="I19" s="43"/>
    </row>
    <row r="20" spans="1:9" s="42" customFormat="1" ht="47.25" customHeight="1" x14ac:dyDescent="0.25">
      <c r="A20" s="38"/>
      <c r="B20" s="221"/>
      <c r="C20" s="406"/>
      <c r="D20" s="500"/>
      <c r="E20" s="39"/>
      <c r="G20" s="43"/>
      <c r="H20" s="43"/>
      <c r="I20" s="43"/>
    </row>
    <row r="21" spans="1:9" s="42" customFormat="1" ht="47.25" customHeight="1" x14ac:dyDescent="0.25">
      <c r="A21" s="38"/>
      <c r="B21" s="221"/>
      <c r="C21" s="406"/>
      <c r="D21" s="500"/>
      <c r="E21" s="39"/>
      <c r="G21" s="43"/>
      <c r="H21" s="43"/>
      <c r="I21" s="43"/>
    </row>
    <row r="22" spans="1:9" s="42" customFormat="1" ht="47.25" customHeight="1" x14ac:dyDescent="0.25">
      <c r="A22" s="38"/>
      <c r="B22" s="221"/>
      <c r="C22" s="406"/>
      <c r="D22" s="500"/>
      <c r="E22" s="39"/>
      <c r="G22" s="43"/>
      <c r="H22" s="43"/>
      <c r="I22" s="43"/>
    </row>
    <row r="23" spans="1:9" s="42" customFormat="1" ht="47.25" customHeight="1" x14ac:dyDescent="0.25">
      <c r="A23" s="38"/>
      <c r="B23" s="221"/>
      <c r="C23" s="169"/>
      <c r="D23" s="170"/>
      <c r="E23" s="39"/>
      <c r="G23" s="43"/>
      <c r="H23" s="43"/>
      <c r="I23" s="43"/>
    </row>
    <row r="24" spans="1:9" s="42" customFormat="1" ht="47.25" customHeight="1" x14ac:dyDescent="0.25">
      <c r="A24" s="38"/>
      <c r="B24" s="221"/>
      <c r="C24" s="169"/>
      <c r="D24" s="170"/>
      <c r="E24" s="39"/>
      <c r="G24" s="43"/>
      <c r="H24" s="43"/>
      <c r="I24" s="43"/>
    </row>
    <row r="25" spans="1:9" s="42" customFormat="1" ht="47.25" customHeight="1" x14ac:dyDescent="0.25">
      <c r="A25" s="38"/>
      <c r="B25" s="221"/>
      <c r="C25" s="169"/>
      <c r="D25" s="170"/>
      <c r="E25" s="39"/>
      <c r="G25" s="43"/>
      <c r="H25" s="43"/>
      <c r="I25" s="43"/>
    </row>
    <row r="26" spans="1:9" s="42" customFormat="1" ht="47.25" customHeight="1" x14ac:dyDescent="0.25">
      <c r="A26" s="38"/>
      <c r="B26" s="221"/>
      <c r="C26" s="169"/>
      <c r="D26" s="170"/>
      <c r="E26" s="39"/>
      <c r="G26" s="43"/>
      <c r="H26" s="43"/>
      <c r="I26" s="43"/>
    </row>
    <row r="27" spans="1:9" s="42" customFormat="1" ht="47.25" customHeight="1" x14ac:dyDescent="0.25">
      <c r="A27" s="38"/>
      <c r="B27" s="221"/>
      <c r="C27" s="406"/>
      <c r="D27" s="500"/>
      <c r="E27" s="39"/>
      <c r="G27" s="43"/>
      <c r="H27" s="43"/>
      <c r="I27" s="43"/>
    </row>
    <row r="28" spans="1:9" s="42" customFormat="1" ht="47.25" customHeight="1" x14ac:dyDescent="0.25">
      <c r="A28" s="38"/>
      <c r="B28" s="221"/>
      <c r="C28" s="169"/>
      <c r="D28" s="170"/>
      <c r="E28" s="39"/>
      <c r="G28" s="43"/>
      <c r="H28" s="43"/>
      <c r="I28" s="43"/>
    </row>
    <row r="29" spans="1:9" s="42" customFormat="1" ht="47.25" customHeight="1" x14ac:dyDescent="0.25">
      <c r="A29" s="38"/>
      <c r="B29" s="221"/>
      <c r="C29" s="406"/>
      <c r="D29" s="500"/>
      <c r="E29" s="39"/>
      <c r="G29" s="43"/>
      <c r="H29" s="43"/>
      <c r="I29" s="43"/>
    </row>
    <row r="30" spans="1:9" s="42" customFormat="1" ht="21" customHeight="1" x14ac:dyDescent="0.25">
      <c r="A30" s="38"/>
      <c r="B30" s="49"/>
      <c r="C30" s="49"/>
      <c r="D30" s="49"/>
      <c r="E30" s="39"/>
      <c r="G30" s="43"/>
      <c r="H30" s="43"/>
      <c r="I30" s="43"/>
    </row>
    <row r="31" spans="1:9" s="42" customFormat="1" ht="61.5" customHeight="1" x14ac:dyDescent="0.25">
      <c r="A31" s="38"/>
      <c r="B31" s="50"/>
      <c r="C31" s="50"/>
      <c r="D31" s="50"/>
      <c r="E31" s="39"/>
      <c r="G31" s="43"/>
      <c r="H31" s="43"/>
      <c r="I31" s="43"/>
    </row>
    <row r="32" spans="1:9" s="42" customFormat="1" x14ac:dyDescent="0.25">
      <c r="A32" s="38"/>
      <c r="B32" s="39"/>
      <c r="C32" s="39"/>
      <c r="D32" s="39"/>
      <c r="E32" s="39"/>
      <c r="G32" s="43"/>
      <c r="H32" s="43"/>
      <c r="I32" s="43"/>
    </row>
    <row r="33" spans="1:9" s="42" customFormat="1" x14ac:dyDescent="0.25">
      <c r="A33" s="38"/>
      <c r="B33" s="39"/>
      <c r="C33" s="39"/>
      <c r="D33" s="39"/>
      <c r="E33" s="39"/>
      <c r="G33" s="43"/>
      <c r="H33" s="43"/>
      <c r="I33" s="43"/>
    </row>
    <row r="34" spans="1:9" s="42" customFormat="1" x14ac:dyDescent="0.25">
      <c r="A34" s="38"/>
      <c r="B34" s="39"/>
      <c r="C34" s="39"/>
      <c r="D34" s="39"/>
      <c r="E34" s="39"/>
      <c r="G34" s="43"/>
      <c r="H34" s="43"/>
      <c r="I34" s="43"/>
    </row>
    <row r="35" spans="1:9" s="42" customFormat="1" ht="15" customHeight="1" x14ac:dyDescent="0.25">
      <c r="A35" s="38"/>
      <c r="B35" s="39"/>
      <c r="C35" s="39"/>
      <c r="D35" s="39"/>
      <c r="E35" s="39"/>
      <c r="G35" s="43"/>
      <c r="H35" s="43"/>
      <c r="I35" s="43"/>
    </row>
    <row r="36" spans="1:9" s="42" customFormat="1" x14ac:dyDescent="0.25">
      <c r="A36" s="38"/>
      <c r="B36" s="39"/>
      <c r="C36" s="39"/>
      <c r="D36" s="39"/>
      <c r="E36" s="39"/>
      <c r="G36" s="43"/>
      <c r="H36" s="43"/>
      <c r="I36" s="43"/>
    </row>
    <row r="37" spans="1:9" s="42" customFormat="1" x14ac:dyDescent="0.25">
      <c r="A37" s="38"/>
      <c r="B37" s="39"/>
      <c r="C37" s="39"/>
      <c r="D37" s="39"/>
      <c r="E37" s="39"/>
      <c r="G37" s="43"/>
      <c r="H37" s="43"/>
      <c r="I37" s="43"/>
    </row>
    <row r="38" spans="1:9" s="42" customFormat="1" ht="15" customHeight="1" x14ac:dyDescent="0.25">
      <c r="A38" s="38"/>
      <c r="B38" s="39"/>
      <c r="C38" s="39"/>
      <c r="D38" s="39"/>
      <c r="E38" s="39"/>
      <c r="G38" s="43"/>
      <c r="H38" s="43"/>
      <c r="I38" s="43"/>
    </row>
    <row r="39" spans="1:9" s="42" customFormat="1" x14ac:dyDescent="0.25">
      <c r="A39" s="38"/>
      <c r="B39" s="39"/>
      <c r="C39" s="39"/>
      <c r="D39" s="39"/>
      <c r="E39" s="39"/>
      <c r="G39" s="43"/>
      <c r="H39" s="43"/>
      <c r="I39" s="43"/>
    </row>
    <row r="40" spans="1:9" s="42" customFormat="1" x14ac:dyDescent="0.25">
      <c r="A40" s="38"/>
      <c r="B40" s="39"/>
      <c r="C40" s="39"/>
      <c r="D40" s="39"/>
      <c r="E40" s="39"/>
      <c r="G40" s="43"/>
      <c r="H40" s="43"/>
      <c r="I40" s="43"/>
    </row>
    <row r="41" spans="1:9" s="42" customFormat="1" ht="15" customHeight="1" x14ac:dyDescent="0.25">
      <c r="A41" s="38"/>
      <c r="B41" s="38"/>
      <c r="C41" s="38"/>
      <c r="D41" s="38"/>
      <c r="E41" s="39"/>
      <c r="G41" s="43"/>
      <c r="H41" s="43"/>
      <c r="I41" s="43"/>
    </row>
    <row r="42" spans="1:9" s="42" customFormat="1" x14ac:dyDescent="0.25">
      <c r="A42" s="38"/>
      <c r="B42" s="38"/>
      <c r="C42" s="38"/>
      <c r="D42" s="38"/>
      <c r="E42" s="39"/>
      <c r="G42" s="43"/>
      <c r="H42" s="43"/>
      <c r="I42" s="43"/>
    </row>
    <row r="43" spans="1:9" s="42" customFormat="1" x14ac:dyDescent="0.25">
      <c r="A43" s="38"/>
      <c r="B43" s="38"/>
      <c r="C43" s="38"/>
      <c r="D43" s="38"/>
      <c r="E43" s="39"/>
      <c r="G43" s="43"/>
      <c r="H43" s="43"/>
      <c r="I43" s="43"/>
    </row>
    <row r="44" spans="1:9" s="42" customFormat="1" ht="15" customHeight="1" x14ac:dyDescent="0.25">
      <c r="A44" s="38"/>
      <c r="B44" s="38"/>
      <c r="C44" s="38"/>
      <c r="D44" s="38"/>
      <c r="E44" s="39"/>
      <c r="G44" s="43"/>
      <c r="H44" s="43"/>
      <c r="I44" s="43"/>
    </row>
    <row r="45" spans="1:9" s="42" customFormat="1" x14ac:dyDescent="0.25">
      <c r="A45" s="38"/>
      <c r="B45" s="38"/>
      <c r="C45" s="38"/>
      <c r="D45" s="38"/>
      <c r="E45" s="39"/>
      <c r="G45" s="43"/>
      <c r="H45" s="43"/>
      <c r="I45" s="43"/>
    </row>
    <row r="46" spans="1:9" s="42" customFormat="1" x14ac:dyDescent="0.25">
      <c r="A46" s="38"/>
      <c r="B46" s="38"/>
      <c r="C46" s="38"/>
      <c r="D46" s="38"/>
      <c r="E46" s="39"/>
      <c r="G46" s="43"/>
      <c r="H46" s="43"/>
      <c r="I46" s="43"/>
    </row>
    <row r="47" spans="1:9" s="42" customFormat="1" ht="15" customHeight="1" x14ac:dyDescent="0.25">
      <c r="A47" s="38"/>
      <c r="B47" s="38"/>
      <c r="C47" s="38"/>
      <c r="D47" s="38"/>
      <c r="E47" s="39"/>
      <c r="G47" s="43"/>
      <c r="H47" s="43"/>
      <c r="I47" s="43"/>
    </row>
    <row r="48" spans="1:9" s="42" customFormat="1" x14ac:dyDescent="0.25">
      <c r="A48" s="38"/>
      <c r="B48" s="38"/>
      <c r="C48" s="38"/>
      <c r="D48" s="38"/>
      <c r="E48" s="39"/>
      <c r="G48" s="43"/>
      <c r="H48" s="43"/>
      <c r="I48" s="43"/>
    </row>
    <row r="49" spans="1:9" s="42" customFormat="1" x14ac:dyDescent="0.25">
      <c r="A49" s="38"/>
      <c r="B49" s="38"/>
      <c r="C49" s="38"/>
      <c r="D49" s="38"/>
      <c r="E49" s="39"/>
      <c r="G49" s="43"/>
      <c r="H49" s="43"/>
      <c r="I49" s="43"/>
    </row>
    <row r="50" spans="1:9" s="42" customFormat="1" x14ac:dyDescent="0.25">
      <c r="A50" s="38"/>
      <c r="B50" s="38"/>
      <c r="C50" s="38"/>
      <c r="D50" s="38"/>
      <c r="E50" s="39"/>
      <c r="G50" s="43"/>
      <c r="H50" s="43"/>
      <c r="I50" s="43"/>
    </row>
    <row r="51" spans="1:9" s="42" customFormat="1" x14ac:dyDescent="0.25">
      <c r="A51" s="38"/>
      <c r="B51" s="38"/>
      <c r="C51" s="38"/>
      <c r="D51" s="38"/>
      <c r="E51" s="39"/>
      <c r="G51" s="43"/>
      <c r="H51" s="43"/>
      <c r="I51" s="43"/>
    </row>
    <row r="52" spans="1:9" s="42" customFormat="1" x14ac:dyDescent="0.25">
      <c r="A52" s="38"/>
      <c r="B52" s="38"/>
      <c r="C52" s="38"/>
      <c r="D52" s="38"/>
      <c r="E52" s="39"/>
      <c r="G52" s="43"/>
      <c r="H52" s="43"/>
      <c r="I52" s="43"/>
    </row>
  </sheetData>
  <sheetProtection selectLockedCells="1"/>
  <mergeCells count="16">
    <mergeCell ref="B11:B13"/>
    <mergeCell ref="C11:D13"/>
    <mergeCell ref="C27:D27"/>
    <mergeCell ref="C29:D29"/>
    <mergeCell ref="C14:D14"/>
    <mergeCell ref="C15:D15"/>
    <mergeCell ref="C19:D19"/>
    <mergeCell ref="C20:D20"/>
    <mergeCell ref="C21:D21"/>
    <mergeCell ref="C22:D22"/>
    <mergeCell ref="B2:D3"/>
    <mergeCell ref="B4:D4"/>
    <mergeCell ref="C5:D5"/>
    <mergeCell ref="B10:D10"/>
    <mergeCell ref="B9:D9"/>
    <mergeCell ref="B6:D6"/>
  </mergeCells>
  <phoneticPr fontId="16" type="noConversion"/>
  <pageMargins left="0.5" right="0.39370078740157483" top="0.37" bottom="0.36" header="0.31496062992125984" footer="0.36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C28"/>
  <sheetViews>
    <sheetView showGridLines="0" tabSelected="1" topLeftCell="A13" zoomScaleNormal="100" zoomScaleSheetLayoutView="40" zoomScalePageLayoutView="175" workbookViewId="0">
      <selection activeCell="H34" sqref="H34"/>
    </sheetView>
  </sheetViews>
  <sheetFormatPr defaultColWidth="8.85546875" defaultRowHeight="15" x14ac:dyDescent="0.25"/>
  <cols>
    <col min="1" max="1" width="2.7109375" customWidth="1"/>
    <col min="2" max="2" width="6.28515625" customWidth="1"/>
    <col min="3" max="3" width="19" style="2" customWidth="1"/>
    <col min="4" max="4" width="36.28515625" customWidth="1"/>
    <col min="5" max="5" width="6.140625" customWidth="1"/>
    <col min="6" max="6" width="40.5703125" style="3" customWidth="1"/>
    <col min="7" max="7" width="21.7109375" customWidth="1"/>
    <col min="8" max="8" width="21.5703125" style="2" customWidth="1"/>
    <col min="9" max="9" width="19.7109375" style="2" customWidth="1"/>
    <col min="10" max="10" width="21.85546875" style="1" customWidth="1"/>
    <col min="11" max="11" width="1.42578125" style="1" hidden="1" customWidth="1"/>
    <col min="12" max="14" width="8.28515625" hidden="1" customWidth="1"/>
    <col min="15" max="15" width="1.42578125" style="1" hidden="1" customWidth="1"/>
    <col min="16" max="16" width="7.85546875" hidden="1" customWidth="1"/>
    <col min="17" max="17" width="8.28515625" hidden="1" customWidth="1"/>
    <col min="18" max="18" width="1.28515625" hidden="1" customWidth="1"/>
    <col min="19" max="19" width="7.42578125" hidden="1" customWidth="1"/>
    <col min="22" max="22" width="28.140625" hidden="1" customWidth="1"/>
    <col min="23" max="23" width="42.42578125" hidden="1" customWidth="1"/>
    <col min="24" max="24" width="75.7109375" style="33" hidden="1" customWidth="1"/>
    <col min="25" max="25" width="16" hidden="1" customWidth="1"/>
    <col min="26" max="26" width="22.140625" hidden="1" customWidth="1"/>
    <col min="27" max="27" width="9.140625" hidden="1" customWidth="1"/>
    <col min="28" max="28" width="73.42578125" hidden="1" customWidth="1"/>
    <col min="29" max="29" width="59.42578125" hidden="1" customWidth="1"/>
  </cols>
  <sheetData>
    <row r="1" spans="1:29" ht="4.5" customHeight="1" x14ac:dyDescent="0.25">
      <c r="F1"/>
      <c r="J1" s="2"/>
      <c r="K1"/>
      <c r="O1"/>
    </row>
    <row r="2" spans="1:29" s="4" customFormat="1" ht="15" customHeight="1" x14ac:dyDescent="0.25">
      <c r="A2" s="6"/>
      <c r="B2" s="475" t="s">
        <v>220</v>
      </c>
      <c r="C2" s="475"/>
      <c r="D2" s="475"/>
      <c r="E2" s="475"/>
      <c r="F2" s="475"/>
      <c r="G2" s="475"/>
      <c r="H2" s="475"/>
      <c r="I2" s="475"/>
      <c r="J2" s="475"/>
      <c r="K2" s="475"/>
      <c r="L2" s="475"/>
      <c r="M2" s="475"/>
      <c r="N2" s="475"/>
      <c r="O2" s="475"/>
      <c r="P2" s="475"/>
      <c r="Q2" s="476"/>
      <c r="R2" s="476"/>
      <c r="S2" s="476"/>
      <c r="X2" s="34"/>
    </row>
    <row r="3" spans="1:29" s="4" customFormat="1" ht="27" customHeight="1" x14ac:dyDescent="0.25">
      <c r="A3" s="6"/>
      <c r="B3" s="477"/>
      <c r="C3" s="477"/>
      <c r="D3" s="477"/>
      <c r="E3" s="477"/>
      <c r="F3" s="477"/>
      <c r="G3" s="477"/>
      <c r="H3" s="477"/>
      <c r="I3" s="477"/>
      <c r="J3" s="477"/>
      <c r="K3" s="477"/>
      <c r="L3" s="477"/>
      <c r="M3" s="477"/>
      <c r="N3" s="477"/>
      <c r="O3" s="477"/>
      <c r="P3" s="477"/>
      <c r="Q3" s="478"/>
      <c r="R3" s="478"/>
      <c r="S3" s="478"/>
      <c r="X3" s="34"/>
    </row>
    <row r="4" spans="1:29" s="4" customFormat="1" ht="5.25" customHeight="1" x14ac:dyDescent="0.25">
      <c r="A4" s="6"/>
      <c r="B4" s="479"/>
      <c r="C4" s="479"/>
      <c r="D4" s="479"/>
      <c r="E4" s="479"/>
      <c r="F4" s="479"/>
      <c r="G4" s="479"/>
      <c r="H4" s="479"/>
      <c r="I4" s="479"/>
      <c r="J4" s="479"/>
      <c r="K4" s="479"/>
      <c r="L4" s="479"/>
      <c r="M4" s="479"/>
      <c r="N4" s="479"/>
      <c r="O4" s="479"/>
      <c r="P4" s="479"/>
      <c r="Q4" s="479"/>
      <c r="R4" s="479"/>
      <c r="S4" s="479"/>
      <c r="X4" s="34"/>
    </row>
    <row r="5" spans="1:29" s="4" customFormat="1" ht="24" customHeight="1" x14ac:dyDescent="0.25">
      <c r="A5" s="6"/>
      <c r="B5" s="480" t="s">
        <v>218</v>
      </c>
      <c r="C5" s="481"/>
      <c r="D5" s="481"/>
      <c r="E5" s="481"/>
      <c r="F5" s="481"/>
      <c r="G5" s="481"/>
      <c r="H5" s="481"/>
      <c r="I5" s="481"/>
      <c r="J5" s="481"/>
      <c r="K5" s="481"/>
      <c r="L5" s="481"/>
      <c r="M5" s="481"/>
      <c r="N5" s="481"/>
      <c r="O5" s="481"/>
      <c r="P5" s="481"/>
      <c r="Q5" s="481"/>
      <c r="R5" s="481"/>
      <c r="S5" s="482"/>
      <c r="X5" s="34"/>
    </row>
    <row r="6" spans="1:29" s="15" customFormat="1" ht="1.5" customHeight="1" x14ac:dyDescent="0.25">
      <c r="A6" s="14"/>
      <c r="B6" s="262"/>
      <c r="C6" s="27"/>
      <c r="D6" s="483"/>
      <c r="E6" s="483"/>
      <c r="F6" s="483"/>
      <c r="G6" s="483"/>
      <c r="H6" s="483"/>
      <c r="I6" s="483"/>
      <c r="J6" s="483"/>
      <c r="K6" s="483"/>
      <c r="L6" s="483"/>
      <c r="M6" s="37"/>
      <c r="N6" s="37"/>
      <c r="O6" s="37"/>
      <c r="P6" s="37"/>
      <c r="Q6" s="32" t="e">
        <f>IF(#REF!="","",VLOOKUP(#REF!,#REF!,13,0))</f>
        <v>#REF!</v>
      </c>
      <c r="S6" s="164" t="e">
        <f>IF(#REF!="","",VLOOKUP(#REF!,#REF!,13,0))</f>
        <v>#REF!</v>
      </c>
      <c r="V6" s="35"/>
    </row>
    <row r="7" spans="1:29" s="15" customFormat="1" ht="21" customHeight="1" x14ac:dyDescent="0.25">
      <c r="A7" s="14"/>
      <c r="B7" s="64"/>
      <c r="C7" s="64"/>
      <c r="D7" s="504" t="s">
        <v>137</v>
      </c>
      <c r="E7" s="504"/>
      <c r="F7" s="504"/>
      <c r="G7" s="504"/>
      <c r="H7" s="504"/>
      <c r="I7" s="504"/>
      <c r="J7" s="504"/>
      <c r="K7" s="504"/>
      <c r="L7" s="504"/>
      <c r="M7" s="64"/>
      <c r="N7" s="64"/>
      <c r="O7" s="64"/>
      <c r="P7" s="64"/>
      <c r="Q7" s="64"/>
      <c r="R7" s="64"/>
      <c r="S7" s="64"/>
      <c r="V7" s="35"/>
    </row>
    <row r="8" spans="1:29" s="15" customFormat="1" ht="17.25" customHeight="1" x14ac:dyDescent="0.25">
      <c r="A8" s="14"/>
      <c r="B8" s="65"/>
      <c r="C8" s="352" t="s">
        <v>184</v>
      </c>
      <c r="D8" s="353" t="s">
        <v>229</v>
      </c>
      <c r="E8" s="64"/>
      <c r="F8" s="64"/>
      <c r="G8" s="64"/>
      <c r="H8" s="317"/>
      <c r="I8" s="317"/>
      <c r="J8" s="318"/>
      <c r="K8" s="63"/>
      <c r="L8" s="63"/>
      <c r="N8" s="16"/>
      <c r="O8" s="14"/>
      <c r="P8" s="16"/>
      <c r="V8" s="35"/>
    </row>
    <row r="9" spans="1:29" s="15" customFormat="1" ht="3.75" customHeight="1" x14ac:dyDescent="0.25">
      <c r="A9" s="14"/>
      <c r="B9" s="331"/>
      <c r="C9" s="332"/>
      <c r="D9" s="333"/>
      <c r="E9" s="333"/>
      <c r="F9" s="333"/>
      <c r="G9" s="333"/>
      <c r="H9" s="333"/>
      <c r="I9" s="333"/>
      <c r="J9" s="317"/>
      <c r="K9" s="14"/>
      <c r="N9" s="16"/>
      <c r="O9" s="14"/>
      <c r="P9" s="16"/>
      <c r="V9" s="35"/>
    </row>
    <row r="10" spans="1:29" s="4" customFormat="1" ht="30" customHeight="1" x14ac:dyDescent="0.25">
      <c r="A10" s="6"/>
      <c r="B10" s="502" t="s">
        <v>7</v>
      </c>
      <c r="C10" s="502" t="s">
        <v>142</v>
      </c>
      <c r="D10" s="502" t="s">
        <v>5</v>
      </c>
      <c r="E10" s="502" t="s">
        <v>8</v>
      </c>
      <c r="F10" s="502" t="s">
        <v>222</v>
      </c>
      <c r="G10" s="502" t="s">
        <v>242</v>
      </c>
      <c r="H10" s="502" t="s">
        <v>223</v>
      </c>
      <c r="I10" s="502"/>
      <c r="J10" s="502"/>
      <c r="K10" s="330"/>
      <c r="L10" s="23" t="s">
        <v>10</v>
      </c>
      <c r="M10" s="28" t="s">
        <v>169</v>
      </c>
      <c r="N10" s="24" t="s">
        <v>170</v>
      </c>
      <c r="O10" s="26"/>
      <c r="P10" s="23" t="s">
        <v>11</v>
      </c>
      <c r="Q10" s="122" t="s">
        <v>135</v>
      </c>
      <c r="R10" s="122" t="s">
        <v>136</v>
      </c>
      <c r="S10" s="23" t="s">
        <v>12</v>
      </c>
      <c r="V10" s="30" t="s">
        <v>33</v>
      </c>
      <c r="W10" s="30"/>
      <c r="X10" s="36"/>
      <c r="Y10" s="31" t="s">
        <v>34</v>
      </c>
      <c r="Z10" s="53" t="s">
        <v>81</v>
      </c>
      <c r="AA10" s="61"/>
      <c r="AB10" t="s">
        <v>56</v>
      </c>
      <c r="AC10" t="s">
        <v>55</v>
      </c>
    </row>
    <row r="11" spans="1:29" ht="15.75" x14ac:dyDescent="0.25">
      <c r="B11" s="503"/>
      <c r="C11" s="503"/>
      <c r="D11" s="503"/>
      <c r="E11" s="503"/>
      <c r="F11" s="503"/>
      <c r="G11" s="503"/>
      <c r="H11" s="359">
        <v>44742</v>
      </c>
      <c r="I11" s="359">
        <v>44834</v>
      </c>
      <c r="J11" s="359">
        <v>44926</v>
      </c>
      <c r="K11" s="321"/>
      <c r="L11" s="313" t="s">
        <v>215</v>
      </c>
      <c r="M11" s="314">
        <v>100</v>
      </c>
      <c r="N11" s="314">
        <v>80</v>
      </c>
      <c r="O11" s="322"/>
      <c r="P11" s="315"/>
      <c r="Q11" s="323" t="str">
        <f>IF(P11="","",(P11-N11)/(M11-N11))</f>
        <v/>
      </c>
      <c r="R11" s="323" t="str">
        <f>IF(P11="","",I11*S11)</f>
        <v/>
      </c>
      <c r="S11" s="316" t="str">
        <f>IF(P11="","",IF(Q11&lt;0,0,IF(Q11&gt;1,1,Q11)))</f>
        <v/>
      </c>
      <c r="V11" s="130" t="s">
        <v>60</v>
      </c>
      <c r="W11" s="130" t="s">
        <v>35</v>
      </c>
      <c r="X11" s="33" t="str">
        <f>CONCATENATE(V11,"      _      ",W11)</f>
        <v>DIP di MEDICINA      _      UO Endocrinologia</v>
      </c>
      <c r="Y11" s="2" t="s">
        <v>53</v>
      </c>
      <c r="Z11" s="54" t="s">
        <v>82</v>
      </c>
      <c r="AA11" s="59"/>
      <c r="AB11" s="457" t="s">
        <v>28</v>
      </c>
      <c r="AC11" s="457" t="s">
        <v>57</v>
      </c>
    </row>
    <row r="12" spans="1:29" ht="73.5" customHeight="1" x14ac:dyDescent="0.25">
      <c r="B12" s="357">
        <v>1</v>
      </c>
      <c r="C12" s="335" t="s">
        <v>221</v>
      </c>
      <c r="D12" s="336" t="s">
        <v>224</v>
      </c>
      <c r="E12" s="345">
        <v>0.2</v>
      </c>
      <c r="F12" s="355" t="s">
        <v>243</v>
      </c>
      <c r="G12" s="346" t="s">
        <v>219</v>
      </c>
      <c r="H12" s="347" t="s">
        <v>225</v>
      </c>
      <c r="I12" s="347" t="s">
        <v>225</v>
      </c>
      <c r="J12" s="347" t="s">
        <v>225</v>
      </c>
      <c r="K12" s="358"/>
      <c r="L12" s="324" t="s">
        <v>215</v>
      </c>
      <c r="M12" s="325">
        <v>100</v>
      </c>
      <c r="N12" s="325">
        <v>80</v>
      </c>
      <c r="O12" s="326"/>
      <c r="P12" s="327"/>
      <c r="Q12" s="328"/>
      <c r="R12" s="328"/>
      <c r="S12" s="329"/>
      <c r="V12" s="130"/>
      <c r="W12" s="130"/>
      <c r="Y12" s="2"/>
      <c r="Z12" s="54"/>
      <c r="AA12" s="59"/>
      <c r="AB12" s="458"/>
      <c r="AC12" s="458"/>
    </row>
    <row r="13" spans="1:29" s="6" customFormat="1" ht="15.75" customHeight="1" x14ac:dyDescent="0.25">
      <c r="B13" s="361"/>
      <c r="C13" s="338"/>
      <c r="D13" s="339"/>
      <c r="E13" s="340"/>
      <c r="F13" s="360"/>
      <c r="G13" s="342"/>
      <c r="H13" s="343"/>
      <c r="I13" s="343"/>
      <c r="J13" s="342"/>
      <c r="K13" s="244"/>
      <c r="L13" s="239"/>
      <c r="M13" s="239"/>
      <c r="N13" s="239"/>
      <c r="O13" s="245"/>
      <c r="P13" s="239"/>
      <c r="Q13" s="301"/>
      <c r="R13" s="302"/>
      <c r="S13" s="241"/>
      <c r="V13" s="130" t="s">
        <v>60</v>
      </c>
      <c r="W13" s="130" t="s">
        <v>37</v>
      </c>
      <c r="X13" s="33" t="str">
        <f t="shared" ref="X13:X28" si="0">CONCATENATE(V13,"      _      ",W13)</f>
        <v>DIP di MEDICINA      _      UO Geriatria</v>
      </c>
      <c r="Y13" s="2" t="s">
        <v>53</v>
      </c>
      <c r="Z13" s="55" t="s">
        <v>84</v>
      </c>
      <c r="AA13" s="59"/>
      <c r="AB13" s="457" t="s">
        <v>29</v>
      </c>
      <c r="AC13" s="457" t="s">
        <v>58</v>
      </c>
    </row>
    <row r="14" spans="1:29" ht="89.25" customHeight="1" x14ac:dyDescent="0.25">
      <c r="B14" s="357">
        <v>2</v>
      </c>
      <c r="C14" s="335" t="s">
        <v>227</v>
      </c>
      <c r="D14" s="356" t="s">
        <v>235</v>
      </c>
      <c r="E14" s="345">
        <v>0.2</v>
      </c>
      <c r="F14" s="355" t="s">
        <v>233</v>
      </c>
      <c r="G14" s="346" t="s">
        <v>216</v>
      </c>
      <c r="H14" s="347"/>
      <c r="I14" s="347" t="s">
        <v>226</v>
      </c>
      <c r="J14" s="347" t="s">
        <v>234</v>
      </c>
      <c r="K14" s="124"/>
      <c r="L14" s="223">
        <v>0</v>
      </c>
      <c r="M14" s="224">
        <v>0</v>
      </c>
      <c r="N14" s="224">
        <v>30</v>
      </c>
      <c r="O14" s="247"/>
      <c r="P14" s="303"/>
      <c r="Q14" s="304" t="str">
        <f>IF(P14="","",(P14-N14)/(M14-N14))</f>
        <v/>
      </c>
      <c r="R14" s="304" t="str">
        <f>IF(P14="","",I14*S14)</f>
        <v/>
      </c>
      <c r="S14" s="305" t="str">
        <f>IF(P14="","",IF(Q14&lt;0,0,IF(Q14&gt;1,1,Q14)))</f>
        <v/>
      </c>
      <c r="V14" s="130" t="s">
        <v>60</v>
      </c>
      <c r="W14" s="130" t="s">
        <v>65</v>
      </c>
      <c r="X14" s="33" t="str">
        <f t="shared" si="0"/>
        <v>DIP di MEDICINA      _      UO Malattie Infettive</v>
      </c>
      <c r="Y14" s="2" t="s">
        <v>53</v>
      </c>
      <c r="Z14" s="55" t="s">
        <v>86</v>
      </c>
      <c r="AA14" s="59"/>
      <c r="AB14" s="459"/>
      <c r="AC14" s="459"/>
    </row>
    <row r="15" spans="1:29" s="6" customFormat="1" ht="18" customHeight="1" x14ac:dyDescent="0.25">
      <c r="B15" s="349"/>
      <c r="C15" s="348"/>
      <c r="D15" s="339"/>
      <c r="E15" s="340"/>
      <c r="F15" s="341"/>
      <c r="G15" s="342"/>
      <c r="H15" s="350"/>
      <c r="I15" s="350"/>
      <c r="J15" s="342"/>
      <c r="K15" s="244"/>
      <c r="L15" s="239"/>
      <c r="M15" s="239"/>
      <c r="N15" s="239"/>
      <c r="O15" s="245"/>
      <c r="P15" s="239"/>
      <c r="Q15" s="301"/>
      <c r="R15" s="144" t="e">
        <f>#REF!*E14</f>
        <v>#REF!</v>
      </c>
      <c r="S15" s="241"/>
      <c r="V15" s="130" t="s">
        <v>60</v>
      </c>
      <c r="W15" s="130" t="s">
        <v>67</v>
      </c>
      <c r="X15" s="33" t="str">
        <f t="shared" si="0"/>
        <v>DIP di MEDICINA      _      UO Nefrologia e Dialisi</v>
      </c>
      <c r="Y15" s="2" t="s">
        <v>53</v>
      </c>
      <c r="Z15" s="55" t="s">
        <v>89</v>
      </c>
      <c r="AA15" s="59"/>
      <c r="AB15" s="457" t="s">
        <v>31</v>
      </c>
      <c r="AC15" s="457" t="s">
        <v>31</v>
      </c>
    </row>
    <row r="16" spans="1:29" ht="100.5" customHeight="1" x14ac:dyDescent="0.25">
      <c r="B16" s="334">
        <v>3</v>
      </c>
      <c r="C16" s="335" t="s">
        <v>227</v>
      </c>
      <c r="D16" s="356" t="s">
        <v>228</v>
      </c>
      <c r="E16" s="337">
        <v>0.2</v>
      </c>
      <c r="F16" s="355" t="s">
        <v>244</v>
      </c>
      <c r="G16" s="346" t="s">
        <v>216</v>
      </c>
      <c r="H16" s="347" t="s">
        <v>230</v>
      </c>
      <c r="I16" s="347" t="s">
        <v>231</v>
      </c>
      <c r="J16" s="347" t="s">
        <v>232</v>
      </c>
      <c r="K16" s="246"/>
      <c r="L16" s="310" t="s">
        <v>217</v>
      </c>
      <c r="M16" s="309">
        <v>0</v>
      </c>
      <c r="N16" s="309">
        <v>30</v>
      </c>
      <c r="O16" s="247"/>
      <c r="P16" s="311"/>
      <c r="Q16" s="304" t="str">
        <f>IF(P16="","",(P16-N16)/(M16-N16))</f>
        <v/>
      </c>
      <c r="R16" s="304" t="str">
        <f>IF(P16="","",I16*S16)</f>
        <v/>
      </c>
      <c r="S16" s="312" t="str">
        <f>IF(P16="","",IF(Q16&lt;0,0,IF(Q16&gt;1,1,Q16)))</f>
        <v/>
      </c>
      <c r="V16" s="130" t="s">
        <v>60</v>
      </c>
      <c r="W16" s="130" t="s">
        <v>77</v>
      </c>
      <c r="X16" s="33" t="str">
        <f t="shared" si="0"/>
        <v>DIP di MEDICINA      _      UO Patologia Clinica V.S. - CERV.</v>
      </c>
      <c r="Y16" s="2" t="s">
        <v>54</v>
      </c>
      <c r="Z16" s="57" t="s">
        <v>90</v>
      </c>
      <c r="AA16" s="60"/>
      <c r="AB16" s="458"/>
      <c r="AC16" s="458"/>
    </row>
    <row r="17" spans="2:29" s="6" customFormat="1" ht="16.5" customHeight="1" x14ac:dyDescent="0.25">
      <c r="B17" s="145"/>
      <c r="C17" s="214"/>
      <c r="D17" s="248"/>
      <c r="E17" s="249"/>
      <c r="F17" s="307"/>
      <c r="G17" s="308"/>
      <c r="H17" s="269"/>
      <c r="I17" s="269"/>
      <c r="J17" s="319"/>
      <c r="K17" s="249"/>
      <c r="L17" s="251"/>
      <c r="M17" s="251"/>
      <c r="N17" s="251"/>
      <c r="O17" s="252"/>
      <c r="P17" s="251"/>
      <c r="Q17" s="253"/>
      <c r="R17" s="139">
        <f>SUM(R16:R16)</f>
        <v>0</v>
      </c>
      <c r="S17" s="253"/>
      <c r="V17" s="130" t="s">
        <v>63</v>
      </c>
      <c r="W17" s="130" t="s">
        <v>68</v>
      </c>
      <c r="X17" s="33" t="str">
        <f t="shared" si="0"/>
        <v>Dip EMATO-ONCOLOGICO      _      UO Ematologia e Malattie Rare Org. Emat.</v>
      </c>
      <c r="Y17" s="2" t="s">
        <v>53</v>
      </c>
      <c r="Z17" s="55" t="s">
        <v>92</v>
      </c>
      <c r="AA17" s="59"/>
      <c r="AB17" s="306"/>
      <c r="AC17" s="306"/>
    </row>
    <row r="18" spans="2:29" ht="63" customHeight="1" x14ac:dyDescent="0.25">
      <c r="B18" s="344">
        <v>4</v>
      </c>
      <c r="C18" s="335" t="s">
        <v>227</v>
      </c>
      <c r="D18" s="356" t="s">
        <v>236</v>
      </c>
      <c r="E18" s="345">
        <v>0.2</v>
      </c>
      <c r="F18" s="351" t="s">
        <v>240</v>
      </c>
      <c r="G18" s="346" t="s">
        <v>216</v>
      </c>
      <c r="H18" s="336" t="s">
        <v>241</v>
      </c>
      <c r="I18" s="336"/>
      <c r="J18" s="336"/>
      <c r="K18" s="246"/>
      <c r="L18" s="310" t="s">
        <v>217</v>
      </c>
      <c r="M18" s="309">
        <v>0</v>
      </c>
      <c r="N18" s="309">
        <v>30</v>
      </c>
      <c r="O18" s="247"/>
      <c r="P18" s="311"/>
      <c r="Q18" s="304" t="str">
        <f>IF(P18="","",(P18-N18)/(M18-N18))</f>
        <v/>
      </c>
      <c r="R18" s="304" t="str">
        <f>IF(P18="","",I18*S18)</f>
        <v/>
      </c>
      <c r="S18" s="312" t="str">
        <f>IF(P18="","",IF(Q18&lt;0,0,IF(Q18&gt;1,1,Q18)))</f>
        <v/>
      </c>
      <c r="V18" s="130" t="s">
        <v>60</v>
      </c>
      <c r="W18" s="130" t="s">
        <v>77</v>
      </c>
      <c r="X18" s="33" t="str">
        <f t="shared" ref="X18" si="1">CONCATENATE(V18,"      _      ",W18)</f>
        <v>DIP di MEDICINA      _      UO Patologia Clinica V.S. - CERV.</v>
      </c>
      <c r="Y18" s="2" t="s">
        <v>54</v>
      </c>
      <c r="Z18" s="57" t="s">
        <v>90</v>
      </c>
      <c r="AA18" s="60"/>
      <c r="AB18" s="364"/>
      <c r="AC18" s="364"/>
    </row>
    <row r="19" spans="2:29" s="6" customFormat="1" ht="16.5" customHeight="1" x14ac:dyDescent="0.25">
      <c r="B19" s="148"/>
      <c r="C19" s="214"/>
      <c r="D19" s="248"/>
      <c r="E19" s="249"/>
      <c r="F19" s="307"/>
      <c r="G19" s="308"/>
      <c r="H19" s="362"/>
      <c r="I19" s="362"/>
      <c r="J19" s="319"/>
      <c r="K19" s="249"/>
      <c r="L19" s="251"/>
      <c r="M19" s="251"/>
      <c r="N19" s="251"/>
      <c r="O19" s="252"/>
      <c r="P19" s="251"/>
      <c r="Q19" s="253"/>
      <c r="R19" s="363"/>
      <c r="S19" s="253"/>
      <c r="V19" s="130"/>
      <c r="W19" s="130"/>
      <c r="X19" s="33"/>
      <c r="Y19" s="2"/>
      <c r="Z19" s="55"/>
      <c r="AA19" s="59"/>
      <c r="AB19" s="364"/>
      <c r="AC19" s="364"/>
    </row>
    <row r="20" spans="2:29" ht="96" customHeight="1" x14ac:dyDescent="0.25">
      <c r="B20" s="344">
        <v>5</v>
      </c>
      <c r="C20" s="335" t="s">
        <v>221</v>
      </c>
      <c r="D20" s="356" t="s">
        <v>237</v>
      </c>
      <c r="E20" s="345">
        <v>0.2</v>
      </c>
      <c r="F20" s="351" t="s">
        <v>239</v>
      </c>
      <c r="G20" s="346" t="s">
        <v>216</v>
      </c>
      <c r="H20" s="336"/>
      <c r="I20" s="336"/>
      <c r="J20" s="336" t="s">
        <v>238</v>
      </c>
      <c r="K20" s="246"/>
      <c r="L20" s="310" t="s">
        <v>217</v>
      </c>
      <c r="M20" s="309">
        <v>0</v>
      </c>
      <c r="N20" s="309">
        <v>30</v>
      </c>
      <c r="O20" s="247"/>
      <c r="P20" s="311"/>
      <c r="Q20" s="304" t="str">
        <f>IF(P20="","",(P20-N20)/(M20-N20))</f>
        <v/>
      </c>
      <c r="R20" s="304" t="str">
        <f>IF(P20="","",I20*S20)</f>
        <v/>
      </c>
      <c r="S20" s="312" t="str">
        <f>IF(P20="","",IF(Q20&lt;0,0,IF(Q20&gt;1,1,Q20)))</f>
        <v/>
      </c>
      <c r="V20" s="130" t="s">
        <v>60</v>
      </c>
      <c r="W20" s="130" t="s">
        <v>77</v>
      </c>
      <c r="X20" s="33" t="str">
        <f t="shared" ref="X20" si="2">CONCATENATE(V20,"      _      ",W20)</f>
        <v>DIP di MEDICINA      _      UO Patologia Clinica V.S. - CERV.</v>
      </c>
      <c r="Y20" s="2" t="s">
        <v>54</v>
      </c>
      <c r="Z20" s="57" t="s">
        <v>90</v>
      </c>
      <c r="AA20" s="60"/>
      <c r="AB20" s="364"/>
      <c r="AC20" s="364"/>
    </row>
    <row r="21" spans="2:29" s="6" customFormat="1" ht="10.5" customHeight="1" x14ac:dyDescent="0.25">
      <c r="B21" s="148"/>
      <c r="C21" s="214"/>
      <c r="D21" s="248"/>
      <c r="E21" s="249"/>
      <c r="F21" s="307"/>
      <c r="G21" s="308"/>
      <c r="H21" s="362"/>
      <c r="I21" s="362"/>
      <c r="J21" s="319"/>
      <c r="K21" s="249"/>
      <c r="L21" s="251"/>
      <c r="M21" s="251"/>
      <c r="N21" s="251"/>
      <c r="O21" s="252"/>
      <c r="P21" s="251"/>
      <c r="Q21" s="253"/>
      <c r="R21" s="363"/>
      <c r="S21" s="253"/>
      <c r="V21" s="130"/>
      <c r="W21" s="130"/>
      <c r="X21" s="33"/>
      <c r="Y21" s="2"/>
      <c r="Z21" s="55"/>
      <c r="AA21" s="59"/>
      <c r="AB21" s="364"/>
      <c r="AC21" s="364"/>
    </row>
    <row r="22" spans="2:29" ht="15.75" x14ac:dyDescent="0.25">
      <c r="B22" s="5"/>
      <c r="C22" s="5"/>
      <c r="D22" s="154" t="s">
        <v>26</v>
      </c>
      <c r="E22" s="270">
        <f>SUM(E12:E21)</f>
        <v>1</v>
      </c>
      <c r="F22" s="5"/>
      <c r="G22" s="6"/>
      <c r="H22" s="5"/>
      <c r="I22" s="5"/>
      <c r="J22" s="5"/>
      <c r="K22" s="6"/>
      <c r="L22" s="6"/>
      <c r="M22" s="6"/>
      <c r="N22" s="6"/>
      <c r="O22" s="6"/>
      <c r="P22" s="6"/>
      <c r="Q22" s="156"/>
      <c r="R22" s="157" t="e">
        <f>#REF!*#REF!</f>
        <v>#REF!</v>
      </c>
      <c r="S22" s="113"/>
      <c r="V22" s="130" t="s">
        <v>61</v>
      </c>
      <c r="W22" s="130" t="s">
        <v>75</v>
      </c>
      <c r="X22" s="33" t="str">
        <f t="shared" si="0"/>
        <v xml:space="preserve">Dip CHIRURGICO      _      UO Chirurgia generale  Cervello </v>
      </c>
      <c r="Y22" s="2" t="s">
        <v>53</v>
      </c>
      <c r="Z22" s="55" t="s">
        <v>102</v>
      </c>
      <c r="AA22" s="59"/>
    </row>
    <row r="23" spans="2:29" ht="21.75" customHeight="1" x14ac:dyDescent="0.3">
      <c r="B23" s="354" t="s">
        <v>27</v>
      </c>
      <c r="C23" s="159"/>
      <c r="F23" s="160"/>
      <c r="G23" s="22"/>
      <c r="H23" s="320"/>
      <c r="I23" s="320"/>
      <c r="J23" s="320"/>
      <c r="K23" s="22"/>
      <c r="L23" s="460" t="s">
        <v>14</v>
      </c>
      <c r="M23" s="460"/>
      <c r="N23" s="460"/>
      <c r="O23" s="460"/>
      <c r="P23" s="460"/>
      <c r="Q23" s="161"/>
      <c r="R23" s="161"/>
      <c r="S23" s="162"/>
      <c r="V23" s="130" t="s">
        <v>61</v>
      </c>
      <c r="W23" s="130" t="s">
        <v>71</v>
      </c>
      <c r="X23" s="33" t="str">
        <f t="shared" si="0"/>
        <v>Dip CHIRURGICO      _      UO Chirurgia plastica e Maxillo V.S.</v>
      </c>
      <c r="Y23" s="2" t="s">
        <v>53</v>
      </c>
      <c r="Z23" s="55" t="s">
        <v>104</v>
      </c>
      <c r="AA23" s="59"/>
    </row>
    <row r="24" spans="2:29" ht="6.75" customHeight="1" x14ac:dyDescent="0.25">
      <c r="B24" s="438"/>
      <c r="C24" s="439"/>
      <c r="D24" s="439"/>
      <c r="E24" s="439"/>
      <c r="F24" s="439"/>
      <c r="G24" s="440"/>
      <c r="J24" s="2"/>
      <c r="K24"/>
      <c r="O24"/>
      <c r="V24" s="130" t="s">
        <v>61</v>
      </c>
      <c r="W24" s="130" t="s">
        <v>79</v>
      </c>
      <c r="X24" s="33" t="str">
        <f t="shared" si="0"/>
        <v>Dip CHIRURGICO      _      UO Anestesia e Rianimazione V.S. - CERV</v>
      </c>
      <c r="Y24" s="2" t="s">
        <v>53</v>
      </c>
      <c r="Z24" s="55" t="s">
        <v>105</v>
      </c>
      <c r="AA24" s="59"/>
    </row>
    <row r="25" spans="2:29" ht="6.75" customHeight="1" x14ac:dyDescent="0.25">
      <c r="B25" s="441"/>
      <c r="C25" s="442"/>
      <c r="D25" s="442"/>
      <c r="E25" s="442"/>
      <c r="F25" s="442"/>
      <c r="G25" s="443"/>
      <c r="J25" s="2"/>
      <c r="K25"/>
      <c r="O25"/>
      <c r="V25" s="130"/>
      <c r="W25" s="130"/>
      <c r="Y25" s="2"/>
      <c r="Z25" s="55"/>
      <c r="AA25" s="59"/>
    </row>
    <row r="26" spans="2:29" ht="12.75" customHeight="1" x14ac:dyDescent="0.25">
      <c r="B26" s="441"/>
      <c r="C26" s="442"/>
      <c r="D26" s="442"/>
      <c r="E26" s="442"/>
      <c r="F26" s="442"/>
      <c r="G26" s="443"/>
      <c r="V26" s="130" t="s">
        <v>61</v>
      </c>
      <c r="W26" s="130" t="s">
        <v>73</v>
      </c>
      <c r="X26" s="33" t="str">
        <f t="shared" si="0"/>
        <v>Dip CHIRURGICO      _      UO Anestesia, Terapia del Dolore V.S.</v>
      </c>
      <c r="Y26" s="2" t="s">
        <v>53</v>
      </c>
      <c r="Z26" s="55" t="s">
        <v>106</v>
      </c>
      <c r="AA26" s="59"/>
    </row>
    <row r="27" spans="2:29" x14ac:dyDescent="0.25">
      <c r="B27" s="441"/>
      <c r="C27" s="442"/>
      <c r="D27" s="442"/>
      <c r="E27" s="442"/>
      <c r="F27" s="442"/>
      <c r="G27" s="443"/>
      <c r="H27" s="168"/>
      <c r="I27" s="168"/>
      <c r="J27" s="168"/>
      <c r="K27" s="7"/>
      <c r="L27" s="7"/>
      <c r="M27" s="7"/>
      <c r="N27" s="7"/>
      <c r="O27" s="7"/>
      <c r="P27" s="7"/>
      <c r="Q27" s="7"/>
      <c r="R27" s="7"/>
      <c r="S27" s="7"/>
      <c r="V27" s="130" t="s">
        <v>61</v>
      </c>
      <c r="W27" s="130" t="s">
        <v>80</v>
      </c>
      <c r="X27" s="33" t="str">
        <f t="shared" si="0"/>
        <v>Dip CHIRURGICO      _      UO Odontostomatologia CTO - Odontoiatria CERV</v>
      </c>
      <c r="Y27" s="2" t="s">
        <v>53</v>
      </c>
      <c r="Z27" s="55" t="s">
        <v>107</v>
      </c>
      <c r="AA27" s="59"/>
    </row>
    <row r="28" spans="2:29" ht="15" customHeight="1" x14ac:dyDescent="0.25">
      <c r="B28" s="444"/>
      <c r="C28" s="445"/>
      <c r="D28" s="445"/>
      <c r="E28" s="445"/>
      <c r="F28" s="445"/>
      <c r="G28" s="446"/>
      <c r="H28" s="168"/>
      <c r="I28" s="168"/>
      <c r="J28" s="168"/>
      <c r="K28" s="7"/>
      <c r="L28" s="7"/>
      <c r="M28" s="437" t="s">
        <v>113</v>
      </c>
      <c r="N28" s="437"/>
      <c r="O28" s="437"/>
      <c r="P28" s="437"/>
      <c r="Q28" s="163"/>
      <c r="R28" s="163"/>
      <c r="S28" s="7"/>
      <c r="V28" s="130" t="s">
        <v>61</v>
      </c>
      <c r="W28" s="130" t="s">
        <v>76</v>
      </c>
      <c r="X28" s="33" t="str">
        <f t="shared" si="0"/>
        <v>Dip CHIRURGICO      _      UO Ortopedia e Traumatologia</v>
      </c>
      <c r="Y28" s="2" t="s">
        <v>53</v>
      </c>
      <c r="Z28" s="55" t="s">
        <v>110</v>
      </c>
      <c r="AA28" s="59"/>
    </row>
  </sheetData>
  <sheetProtection selectLockedCells="1"/>
  <mergeCells count="21">
    <mergeCell ref="B2:S3"/>
    <mergeCell ref="B4:S4"/>
    <mergeCell ref="B5:S5"/>
    <mergeCell ref="D6:L6"/>
    <mergeCell ref="F10:F11"/>
    <mergeCell ref="H10:J10"/>
    <mergeCell ref="G10:G11"/>
    <mergeCell ref="E10:E11"/>
    <mergeCell ref="D10:D11"/>
    <mergeCell ref="C10:C11"/>
    <mergeCell ref="B10:B11"/>
    <mergeCell ref="D7:L7"/>
    <mergeCell ref="M28:P28"/>
    <mergeCell ref="L23:P23"/>
    <mergeCell ref="B24:G28"/>
    <mergeCell ref="AC11:AC12"/>
    <mergeCell ref="AB13:AB14"/>
    <mergeCell ref="AC13:AC14"/>
    <mergeCell ref="AB15:AB16"/>
    <mergeCell ref="AC15:AC16"/>
    <mergeCell ref="AB11:AB12"/>
  </mergeCells>
  <phoneticPr fontId="16" type="noConversion"/>
  <conditionalFormatting sqref="E22 I17 I13 I19 H21:I21">
    <cfRule type="cellIs" dxfId="3" priority="10" stopIfTrue="1" operator="equal">
      <formula>1</formula>
    </cfRule>
  </conditionalFormatting>
  <conditionalFormatting sqref="E22 I17 I13 I19 H21:I21">
    <cfRule type="cellIs" dxfId="2" priority="7" operator="equal">
      <formula>0</formula>
    </cfRule>
  </conditionalFormatting>
  <conditionalFormatting sqref="H17 H13 H19">
    <cfRule type="cellIs" dxfId="1" priority="2" stopIfTrue="1" operator="equal">
      <formula>1</formula>
    </cfRule>
  </conditionalFormatting>
  <conditionalFormatting sqref="H17 H13 H19">
    <cfRule type="cellIs" dxfId="0" priority="1" operator="equal">
      <formula>0</formula>
    </cfRule>
  </conditionalFormatting>
  <dataValidations count="6">
    <dataValidation allowBlank="1" showErrorMessage="1" promptTitle="Selezionare l'Unità Operativa" prompt="Selezionare l'Unità Operativa" sqref="M6:P7 K6:L6 C7:L8"/>
    <dataValidation type="textLength" allowBlank="1" showInputMessage="1" showErrorMessage="1" errorTitle="ATTENZIONE!" error="Si chiede cortesemente di restare nel limite massimo di 200 caratteri spazi inclusi" promptTitle="Attuazione al 31 dicembre" prompt="Per la redazione del testo di questa cella sono disponibili al massimo 200 caratteri spazi inclusi" sqref="J14 J16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settembre" prompt="Per la redazione del testo di questa cella sono disponibili al massimo 200 caratteri spazi inclusi" sqref="I14 I16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giugno" prompt="Per la redazione del testo di questa cella sono disponibili al massimo 200 caratteri spazi inclusi" sqref="H14 H16">
      <formula1>1</formula1>
      <formula2>200</formula2>
    </dataValidation>
    <dataValidation type="textLength" allowBlank="1" showInputMessage="1" showErrorMessage="1" errorTitle="ATTENZIONE!" error="Si richiede cortesemente di restare nel limite massimo richiesto  di 300 caratteri spazi inclusi" promptTitle="Desc. sintetica obiettivo" prompt="Attenzione, per la redazione del testo di questa cella sono disponibili al massimo 300 caratteri spazi inclusi. Devono mantenere questo obiettivo esclusivamente i Dipartimenti indicati (DPA, DPG, DPF)" sqref="D16">
      <formula1>1</formula1>
      <formula2>300</formula2>
    </dataValidation>
    <dataValidation type="textLength" allowBlank="1" showInputMessage="1" showErrorMessage="1" promptTitle="Indicatore e target" prompt="Devono mantenere questo indicatore esclusivamente i Dipartimenti indicati (DPA, DPG, DPF)" sqref="F16">
      <formula1>1</formula1>
      <formula2>300</formula2>
    </dataValidation>
  </dataValidations>
  <pageMargins left="0.15748031496062992" right="0.15748031496062992" top="0.35433070866141736" bottom="0.31496062992125984" header="0.31496062992125984" footer="0.31496062992125984"/>
  <pageSetup paperSize="9" scale="7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Personale OK</vt:lpstr>
      <vt:lpstr>Strumenti OK</vt:lpstr>
      <vt:lpstr>Attività OK</vt:lpstr>
      <vt:lpstr>Consumi OK</vt:lpstr>
      <vt:lpstr>obiettivi indicatori OK</vt:lpstr>
      <vt:lpstr>Piano Operativo</vt:lpstr>
      <vt:lpstr>obiettivi indicatori OK </vt:lpstr>
      <vt:lpstr>'Attività OK'!Area_stampa</vt:lpstr>
      <vt:lpstr>'Consumi OK'!Area_stampa</vt:lpstr>
      <vt:lpstr>'obiettivi indicatori OK'!Area_stampa</vt:lpstr>
      <vt:lpstr>'obiettivi indicatori OK '!Area_stampa</vt:lpstr>
      <vt:lpstr>'Personale OK'!Area_stampa</vt:lpstr>
      <vt:lpstr>'Piano Operativo'!Area_stampa</vt:lpstr>
      <vt:lpstr>'Strumenti OK'!Area_stampa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Ernesto D'Onofrio</cp:lastModifiedBy>
  <cp:lastPrinted>2022-03-08T15:53:08Z</cp:lastPrinted>
  <dcterms:created xsi:type="dcterms:W3CDTF">2013-07-12T07:31:02Z</dcterms:created>
  <dcterms:modified xsi:type="dcterms:W3CDTF">2022-03-29T13:44:09Z</dcterms:modified>
</cp:coreProperties>
</file>