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Obiettivi 2025\"/>
    </mc:Choice>
  </mc:AlternateContent>
  <xr:revisionPtr revIDLastSave="0" documentId="13_ncr:1_{C69ECD5D-B87E-4E0F-B633-D595DC03B2D9}" xr6:coauthVersionLast="47" xr6:coauthVersionMax="47" xr10:uidLastSave="{00000000-0000-0000-0000-000000000000}"/>
  <bookViews>
    <workbookView xWindow="-120" yWindow="-120" windowWidth="29040" windowHeight="15720" tabRatio="841" firstSheet="6" activeTab="6" xr2:uid="{00000000-000D-0000-FFFF-FFFF00000000}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'!$B$2:$S$35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6" l="1"/>
  <c r="X22" i="26" l="1"/>
  <c r="S22" i="26"/>
  <c r="R22" i="26"/>
  <c r="Q22" i="26"/>
  <c r="S16" i="26" l="1"/>
  <c r="R16" i="26"/>
  <c r="Q16" i="26"/>
  <c r="S14" i="26"/>
  <c r="R14" i="26"/>
  <c r="Q14" i="26"/>
  <c r="S11" i="26"/>
  <c r="R11" i="26"/>
  <c r="Q11" i="26"/>
  <c r="X35" i="26"/>
  <c r="X34" i="26"/>
  <c r="X33" i="26"/>
  <c r="X32" i="26"/>
  <c r="X31" i="26"/>
  <c r="X30" i="26"/>
  <c r="X29" i="26"/>
  <c r="X28" i="26"/>
  <c r="R28" i="26"/>
  <c r="X21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 s="1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Q33" i="24" s="1"/>
  <c r="Q34" i="24" s="1"/>
  <c r="P30" i="24"/>
  <c r="W29" i="24"/>
  <c r="W28" i="24"/>
  <c r="H28" i="24"/>
  <c r="W27" i="24"/>
  <c r="R27" i="24"/>
  <c r="Q27" i="24"/>
  <c r="P27" i="24"/>
  <c r="W26" i="24"/>
  <c r="R26" i="24"/>
  <c r="Q26" i="24"/>
  <c r="Q28" i="24" s="1"/>
  <c r="Q29" i="24" s="1"/>
  <c r="P26" i="24"/>
  <c r="W25" i="24"/>
  <c r="R25" i="24"/>
  <c r="Q25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93" i="24" l="1"/>
  <c r="Q94" i="24" s="1"/>
  <c r="Q66" i="24"/>
  <c r="Q67" i="24" s="1"/>
  <c r="R15" i="26"/>
  <c r="R21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<sst xmlns="http://schemas.openxmlformats.org/spreadsheetml/2006/main" count="826" uniqueCount="258">
  <si>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</si>
  <si>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</si>
  <si>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</si>
  <si>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</si>
  <si>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</si>
  <si>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</si>
  <si>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</si>
  <si>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</si>
  <si>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</si>
  <si>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</si>
  <si>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</si>
  <si>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</si>
  <si>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</si>
  <si>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</si>
  <si>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</si>
  <si>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</si>
  <si>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</si>
  <si>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</si>
  <si>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</si>
  <si>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</si>
  <si>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</si>
  <si>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</si>
  <si>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</si>
  <si>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</si>
  <si>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</si>
  <si>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</si>
  <si>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</si>
  <si>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</si>
  <si>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</si>
  <si>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</si>
  <si>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</si>
  <si>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</si>
  <si>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</si>
  <si>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</si>
  <si>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</si>
  <si>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</si>
  <si>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</si>
  <si>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</si>
  <si>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</si>
  <si>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</si>
  <si>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</si>
  <si>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</si>
  <si>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</si>
  <si>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</si>
  <si>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</si>
  <si>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</si>
  <si>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</si>
  <si>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</si>
  <si>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</si>
  <si>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</si>
  <si>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</si>
  <si>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</si>
  <si>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</si>
  <si>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</si>
  <si>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</si>
  <si>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</si>
  <si>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</si>
  <si>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</si>
  <si>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</si>
  <si>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</si>
  <si>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</si>
  <si>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</si>
  <si>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</si>
  <si>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</si>
  <si>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</si>
  <si>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</si>
  <si>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</si>
  <si>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</si>
  <si>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</si>
  <si>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</si>
  <si>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</si>
  <si>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</si>
  <si>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</si>
  <si>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</si>
  <si>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</si>
  <si>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</si>
  <si>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</si>
  <si>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</si>
  <si>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</si>
  <si>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</si>
  <si>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</si>
  <si>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</si>
  <si>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</si>
  <si>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</si>
  <si>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</si>
  <si>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</si>
  <si>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</si>
  <si>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</si>
  <si>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</si>
  <si>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</si>
  <si>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</si>
  <si>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</si>
  <si>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</si>
  <si>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</si>
  <si>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</si>
  <si>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</si>
  <si>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</si>
  <si>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</si>
  <si>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</si>
  <si>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</si>
  <si>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</si>
  <si>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</si>
  <si>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</si>
  <si>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</si>
  <si>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</si>
  <si>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</si>
  <si>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</si>
  <si>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</si>
  <si>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</si>
  <si>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</si>
  <si>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</si>
  <si>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</si>
  <si>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</si>
  <si>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</si>
  <si>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</si>
  <si>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</si>
  <si>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</si>
  <si>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</si>
  <si>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</si>
  <si>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</si>
  <si>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</si>
  <si>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</si>
  <si>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</si>
  <si>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</si>
  <si>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</si>
  <si>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</si>
  <si>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</si>
  <si>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</si>
  <si>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</si>
  <si>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</si>
  <si>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</si>
  <si>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</si>
  <si>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</si>
  <si>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</si>
  <si>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</si>
  <si>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</si>
  <si>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</si>
  <si>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</si>
  <si>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</si>
  <si>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</si>
  <si>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</si>
  <si>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</si>
  <si>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</si>
  <si>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</si>
  <si>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</si>
  <si>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</si>
  <si>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</si>
  <si>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</si>
  <si>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</si>
  <si>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</si>
  <si>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</si>
  <si>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</si>
  <si>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</si>
  <si>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</si>
  <si>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</si>
  <si>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</si>
  <si>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</si>
  <si>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</si>
  <si>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</si>
  <si>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</si>
  <si>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</si>
  <si>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</si>
  <si>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</si>
  <si>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</si>
  <si>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</si>
  <si>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</si>
  <si>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</si>
  <si>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</si>
  <si>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</si>
  <si>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</si>
  <si>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</si>
  <si>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</si>
  <si>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</si>
  <si>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</si>
  <si>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</si>
  <si>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</si>
  <si>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</si>
  <si>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</si>
  <si>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</si>
  <si>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</si>
  <si>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</si>
  <si>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</si>
  <si>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</si>
  <si>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</si>
  <si>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</si>
  <si>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</si>
  <si>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</si>
  <si>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</si>
  <si>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</si>
  <si>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</si>
  <si>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</si>
  <si>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</si>
  <si>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</si>
  <si>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</si>
  <si>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</si>
  <si>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</si>
  <si>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</si>
  <si>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</si>
  <si>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</si>
  <si>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</si>
  <si>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</si>
  <si>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</si>
  <si>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</si>
  <si>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</si>
  <si>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</si>
  <si>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</si>
  <si>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</si>
  <si>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</si>
  <si>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</si>
  <si>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</si>
  <si>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</si>
  <si>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</si>
  <si>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</si>
  <si>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</si>
  <si>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</si>
  <si>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n.d</t>
  </si>
  <si>
    <t>Schede di budget  -  Piano Operativo</t>
  </si>
  <si>
    <t>GG di ritardo</t>
  </si>
  <si>
    <t>La semplificazione normativa e la revisione della macchina regionale</t>
  </si>
  <si>
    <t>Articolazione Obiettivo e target</t>
  </si>
  <si>
    <t>Stato attuazione al</t>
  </si>
  <si>
    <t>AREA AMMINISTRATIVA</t>
  </si>
  <si>
    <t>Dott. Marco Cacciagrano</t>
  </si>
  <si>
    <t>L'ambiente curato e tutelato</t>
  </si>
  <si>
    <t>Indicatore di risultato</t>
  </si>
  <si>
    <t>Secondo le scadenze del Piano</t>
  </si>
  <si>
    <t>Realizzazione di n. 1 convegno</t>
  </si>
  <si>
    <t>PIANO OPERATIVO 2025</t>
  </si>
  <si>
    <t>Realizzazione degli obiettivi 2025 contenuti nel PIAO, sottosezione Rischi corruttivi e trasparenza</t>
  </si>
  <si>
    <t>Attuazione completa delle misure previste nel PIAO, sottosezione Rischi corruttivi e trasparenza nei termini stabiliti  (entro il 31.12.25)</t>
  </si>
  <si>
    <t>Conferenza Regionale Ambiente per i 25 anni di attività di ARTA Abruzzo</t>
  </si>
  <si>
    <t xml:space="preserve">Supporto per realizzazione entro il 31/03/2025 dei seguenti eventi: 1) Consiglio Nazionale  del Sistema nazionale a rete per la protezione dell'ambiente (SNPA); 2) Conferenza regionale ambientale. Pubblicazione atti e documenti Conferenza entro il 31.03.25. </t>
  </si>
  <si>
    <t>Realizzazione eventi Consiglio Nazionale SNPA e Conferenza regionale ambientale. Pubblicazione atti e documenti Conferenza</t>
  </si>
  <si>
    <t>Terza edizione degli interventi di informazione e sensibilizzazione della popolazione e degli operatori sanitari sugli stili di vita ecosostenibili e la riduzione degli impatti diretti ed indiretti dei cambiamenti climatici sulla salute</t>
  </si>
  <si>
    <t xml:space="preserve">Supporto per elaborazione di un programma di interventi di informazione e sensibilizzazione rivolti alla popolazione e agli operatori sanitari. 
Organizzazione di n. 2 convegni (entro il 31.12.25) </t>
  </si>
  <si>
    <t>Predisposizione del programma di interventi, in interconnessione con il Dipartimento regionale Sanità</t>
  </si>
  <si>
    <t>Realizzazione di n. 1 convegno. Predisposizione del report finale.</t>
  </si>
  <si>
    <t>Allestimento e messa in esercizio di mezzo mobile per emergenze ambientali</t>
  </si>
  <si>
    <t>Ordinativi forniture per allestimento mezzo mobile</t>
  </si>
  <si>
    <t>Allestimento mezzo mobile</t>
  </si>
  <si>
    <t>Messa in esercizio mezzo mobile</t>
  </si>
  <si>
    <t xml:space="preserve">Supporto per allestimento e messa in esercizio di mezzo mobile per emergenze ambientali (entro il 31.12.25) </t>
  </si>
  <si>
    <t>Acquisizione dati attività e costi gestione motonave Ermione</t>
  </si>
  <si>
    <t>Analisi dati attività e costi gestione motonave Ermione</t>
  </si>
  <si>
    <t>Supporto per studio fattibilità tecnico-economico per l’assegnazione in gestione della manutenzione ordinaria e straordinaria e della conduzione della motonave Ermione (entro il 31.12.25)</t>
  </si>
  <si>
    <t>Trasmissione al Direttore Generale dello studio di fattibilità</t>
  </si>
  <si>
    <t>Realizzazione n. 6 newsletter bimestrali per aggiornamento amministrativo e normativo personale ARTA (entro il 31.12.25)</t>
  </si>
  <si>
    <t>Realizzazione n. 2 newsletter bimestrali</t>
  </si>
  <si>
    <t>Predisposizione programma giornate formative.
Realizzazione n. 8 giornate formative</t>
  </si>
  <si>
    <t>Supporto per realizzazione n. 8 giornate formative presso l’Università di L’Aquila su Gestione ambientale, integrata e sostenibile: normative, tecnologie, casi studio (entro il 30.06.25)</t>
  </si>
  <si>
    <t>Newsletter bimestrale per aggiornamento amministrativo e normativo</t>
  </si>
  <si>
    <t xml:space="preserve">N. 8 giornate formative presso l’Università di L’Aquila su Gestione ambientale, integrata e sostenibile: normative, tecnologie, casi studio </t>
  </si>
  <si>
    <t>Studio fattibilità tecnico-economico per l’assegnazione in gestione della manutenzione ordinaria e straordinaria e della conduzione della motonave Ermione</t>
  </si>
  <si>
    <t>Rispetto tempo medio pagamento di 30 giorni delle fatture ricevute</t>
  </si>
  <si>
    <t>Individuazione Responsabili dei pagamenti e relativi procedimenti</t>
  </si>
  <si>
    <t>Verifica andamento tempo medio pagamenti</t>
  </si>
  <si>
    <t>Verifica alimentazione dati sulla Piattaforma per i Crediti Commerciali (PCC)</t>
  </si>
  <si>
    <t xml:space="preserve">Rispetto tempo medio pagamento di 30 giorni delle fatture ricevute, calcolato su un volume di pagamenti pari all’80% dell’ammontare dell’importo dovuto delle fatture ricevute nell’anno 2025 fino al 15 novembre (entro il 31.12.25).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</si>
</sst>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5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71" fillId="0" borderId="0" xfId="0" applyFont="1" applyBorder="1" applyAlignment="1">
      <alignment vertical="center" wrapText="1"/>
    </xf>
    <xf numFmtId="9" fontId="72" fillId="0" borderId="0" xfId="4" applyFont="1" applyFill="1" applyBorder="1" applyAlignment="1" applyProtection="1">
      <alignment horizontal="center" vertical="center" wrapText="1"/>
      <protection locked="0"/>
    </xf>
    <xf numFmtId="0" fontId="73" fillId="0" borderId="0" xfId="2" applyFont="1" applyFill="1" applyBorder="1" applyAlignment="1" applyProtection="1">
      <alignment horizontal="center" vertical="center" wrapText="1"/>
      <protection locked="0"/>
    </xf>
    <xf numFmtId="0" fontId="71" fillId="0" borderId="10" xfId="0" applyFont="1" applyBorder="1" applyAlignment="1">
      <alignment horizontal="center" vertical="center" wrapText="1"/>
    </xf>
    <xf numFmtId="0" fontId="71" fillId="0" borderId="0" xfId="0" applyFont="1" applyBorder="1" applyAlignment="1">
      <alignment horizontal="center" vertical="center" wrapText="1"/>
    </xf>
    <xf numFmtId="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0" xfId="4" applyFont="1" applyFill="1" applyBorder="1" applyAlignment="1">
      <alignment horizontal="center" vertical="center" wrapText="1"/>
    </xf>
    <xf numFmtId="9" fontId="55" fillId="0" borderId="10" xfId="4" applyFont="1" applyFill="1" applyBorder="1" applyAlignment="1">
      <alignment horizontal="center" vertical="center" wrapText="1"/>
    </xf>
    <xf numFmtId="0" fontId="61" fillId="0" borderId="10" xfId="2" applyFont="1" applyFill="1" applyBorder="1" applyAlignment="1">
      <alignment horizontal="center" vertical="center" wrapText="1"/>
    </xf>
    <xf numFmtId="0" fontId="70" fillId="0" borderId="0" xfId="2" applyFont="1" applyFill="1" applyBorder="1" applyAlignment="1">
      <alignment vertical="center" wrapText="1"/>
    </xf>
    <xf numFmtId="0" fontId="61" fillId="0" borderId="0" xfId="2" applyFont="1" applyFill="1" applyBorder="1" applyAlignment="1">
      <alignment horizontal="center" vertical="center" wrapText="1"/>
    </xf>
    <xf numFmtId="0" fontId="71" fillId="0" borderId="39" xfId="0" applyFont="1" applyBorder="1" applyAlignment="1">
      <alignment horizontal="center" vertical="center" wrapText="1"/>
    </xf>
    <xf numFmtId="0" fontId="71" fillId="0" borderId="39" xfId="0" applyFont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26" fillId="0" borderId="39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vertical="center" wrapText="1"/>
      <protection locked="0"/>
    </xf>
    <xf numFmtId="9" fontId="72" fillId="0" borderId="39" xfId="4" applyFont="1" applyFill="1" applyBorder="1" applyAlignment="1" applyProtection="1">
      <alignment vertical="center" wrapText="1"/>
      <protection locked="0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  <xf numFmtId="0" fontId="26" fillId="0" borderId="39" xfId="2" applyFont="1" applyBorder="1" applyAlignment="1">
      <alignment horizontal="left" vertical="center" wrapText="1"/>
    </xf>
    <xf numFmtId="0" fontId="73" fillId="0" borderId="39" xfId="2" applyFont="1" applyBorder="1" applyAlignment="1" applyProtection="1">
      <alignment horizontal="center" vertical="center" wrapText="1"/>
      <protection locked="0"/>
    </xf>
  </cellXfs>
  <cellStyles count="6">
    <cellStyle name="Normale" xfId="0" builtinId="0"/>
    <cellStyle name="Normale_area amministrativa e uffici" xfId="1" xr:uid="{00000000-0005-0000-0000-000001000000}"/>
    <cellStyle name="Normale_area amministrativa e uffici 2" xfId="2" xr:uid="{00000000-0005-0000-0000-000002000000}"/>
    <cellStyle name="Normale_Foglio2" xfId="3" xr:uid="{00000000-0005-0000-0000-000003000000}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>
          <a:extLst>
            <a:ext uri="{FF2B5EF4-FFF2-40B4-BE49-F238E27FC236}">
              <a16:creationId xmlns:a16="http://schemas.microsoft.com/office/drawing/2014/main" id="{00000000-0008-0000-0400-000001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>
          <a:extLst>
            <a:ext uri="{FF2B5EF4-FFF2-40B4-BE49-F238E27FC236}">
              <a16:creationId xmlns:a16="http://schemas.microsoft.com/office/drawing/2014/main" id="{00000000-0008-0000-0500-000001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30</xdr:row>
      <xdr:rowOff>19050</xdr:rowOff>
    </xdr:from>
    <xdr:to>
      <xdr:col>6</xdr:col>
      <xdr:colOff>2626178</xdr:colOff>
      <xdr:row>33</xdr:row>
      <xdr:rowOff>171450</xdr:rowOff>
    </xdr:to>
    <xdr:sp macro="" textlink="" fLocksText="0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402" t="s">
        <v>140</v>
      </c>
      <c r="C2" s="403"/>
      <c r="D2" s="403"/>
      <c r="E2" s="403"/>
      <c r="F2" s="403"/>
      <c r="G2" s="403"/>
      <c r="H2" s="403"/>
      <c r="I2" s="403"/>
      <c r="J2" s="403"/>
      <c r="K2" s="403"/>
      <c r="L2" s="404"/>
      <c r="M2" s="39"/>
    </row>
    <row r="3" spans="1:14" s="42" customFormat="1" ht="27" customHeight="1" x14ac:dyDescent="0.25">
      <c r="A3" s="38"/>
      <c r="B3" s="405"/>
      <c r="C3" s="406"/>
      <c r="D3" s="406"/>
      <c r="E3" s="406"/>
      <c r="F3" s="406"/>
      <c r="G3" s="406"/>
      <c r="H3" s="406"/>
      <c r="I3" s="406"/>
      <c r="J3" s="406"/>
      <c r="K3" s="406"/>
      <c r="L3" s="407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416"/>
      <c r="C5" s="417"/>
      <c r="D5" s="418"/>
      <c r="E5" s="418"/>
      <c r="F5" s="418"/>
      <c r="G5" s="418"/>
      <c r="H5" s="418"/>
      <c r="I5" s="418"/>
      <c r="J5" s="418"/>
      <c r="K5" s="418"/>
      <c r="L5" s="419"/>
      <c r="M5" s="39"/>
    </row>
    <row r="6" spans="1:14" s="42" customFormat="1" ht="24" customHeight="1" x14ac:dyDescent="0.25">
      <c r="A6" s="38"/>
      <c r="B6" s="416"/>
      <c r="C6" s="417"/>
      <c r="D6" s="414" t="e">
        <f>IF(#REF!="","",VLOOKUP(#REF!,#REF!,1,0))</f>
        <v>#REF!</v>
      </c>
      <c r="E6" s="414"/>
      <c r="F6" s="414"/>
      <c r="G6" s="414"/>
      <c r="H6" s="414"/>
      <c r="I6" s="414"/>
      <c r="J6" s="414"/>
      <c r="K6" s="414"/>
      <c r="L6" s="415"/>
      <c r="M6" s="39"/>
    </row>
    <row r="7" spans="1:14" s="42" customFormat="1" x14ac:dyDescent="0.25">
      <c r="A7" s="38"/>
      <c r="B7" s="412"/>
      <c r="C7" s="413"/>
      <c r="D7" s="75" t="s">
        <v>133</v>
      </c>
      <c r="E7" s="392" t="e">
        <f>IF(#REF!="","",VLOOKUP(#REF!,#REF!,13,0))</f>
        <v>#REF!</v>
      </c>
      <c r="F7" s="392"/>
      <c r="G7" s="392"/>
      <c r="H7" s="392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408" t="s">
        <v>120</v>
      </c>
      <c r="C9" s="408"/>
      <c r="D9" s="408"/>
      <c r="E9" s="408"/>
      <c r="F9" s="408"/>
      <c r="G9" s="408"/>
      <c r="H9" s="408"/>
      <c r="I9" s="408"/>
      <c r="J9" s="408"/>
      <c r="K9" s="408"/>
      <c r="L9" s="408"/>
      <c r="M9" s="39"/>
    </row>
    <row r="10" spans="1:14" s="42" customFormat="1" ht="15" customHeight="1" x14ac:dyDescent="0.25">
      <c r="A10" s="38"/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"/>
    </row>
    <row r="11" spans="1:14" s="42" customFormat="1" ht="26.25" customHeight="1" x14ac:dyDescent="0.25">
      <c r="A11" s="38"/>
      <c r="B11" s="411" t="s">
        <v>174</v>
      </c>
      <c r="C11" s="411"/>
      <c r="D11" s="411"/>
      <c r="E11" s="411"/>
      <c r="F11" s="411"/>
      <c r="G11" s="411"/>
      <c r="H11" s="411"/>
      <c r="I11" s="411"/>
      <c r="J11" s="411"/>
      <c r="K11" s="411"/>
      <c r="L11" s="411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94" t="s">
        <v>1</v>
      </c>
      <c r="E12" s="395"/>
      <c r="F12" s="395"/>
      <c r="G12" s="396"/>
      <c r="H12" s="397" t="s">
        <v>2</v>
      </c>
      <c r="I12" s="398"/>
      <c r="J12" s="409" t="s">
        <v>173</v>
      </c>
      <c r="K12" s="410"/>
      <c r="L12" s="410"/>
      <c r="M12" s="39"/>
      <c r="N12" s="81"/>
    </row>
    <row r="13" spans="1:14" s="42" customFormat="1" ht="17.25" customHeight="1" x14ac:dyDescent="0.25">
      <c r="A13" s="38"/>
      <c r="B13" s="230"/>
      <c r="C13" s="231"/>
      <c r="D13" s="399"/>
      <c r="E13" s="400"/>
      <c r="F13" s="400"/>
      <c r="G13" s="401"/>
      <c r="H13" s="399"/>
      <c r="I13" s="400"/>
      <c r="J13" s="390"/>
      <c r="K13" s="390"/>
      <c r="L13" s="391"/>
      <c r="M13" s="39"/>
      <c r="N13" s="82"/>
    </row>
    <row r="14" spans="1:14" s="42" customFormat="1" ht="17.25" customHeight="1" x14ac:dyDescent="0.25">
      <c r="A14" s="38"/>
      <c r="B14" s="232"/>
      <c r="C14" s="233"/>
      <c r="D14" s="385"/>
      <c r="E14" s="386"/>
      <c r="F14" s="386"/>
      <c r="G14" s="387"/>
      <c r="H14" s="385"/>
      <c r="I14" s="387"/>
      <c r="J14" s="388"/>
      <c r="K14" s="388"/>
      <c r="L14" s="389"/>
      <c r="M14" s="39"/>
    </row>
    <row r="15" spans="1:14" s="42" customFormat="1" ht="17.25" customHeight="1" x14ac:dyDescent="0.25">
      <c r="A15" s="38"/>
      <c r="B15" s="232"/>
      <c r="C15" s="233"/>
      <c r="D15" s="385"/>
      <c r="E15" s="386"/>
      <c r="F15" s="386"/>
      <c r="G15" s="387"/>
      <c r="H15" s="385"/>
      <c r="I15" s="387"/>
      <c r="J15" s="388"/>
      <c r="K15" s="388"/>
      <c r="L15" s="389"/>
      <c r="M15" s="39"/>
    </row>
    <row r="16" spans="1:14" s="42" customFormat="1" ht="17.25" customHeight="1" x14ac:dyDescent="0.25">
      <c r="A16" s="38"/>
      <c r="B16" s="232"/>
      <c r="C16" s="233"/>
      <c r="D16" s="385"/>
      <c r="E16" s="386"/>
      <c r="F16" s="386"/>
      <c r="G16" s="387"/>
      <c r="H16" s="385"/>
      <c r="I16" s="387"/>
      <c r="J16" s="388"/>
      <c r="K16" s="388"/>
      <c r="L16" s="389"/>
      <c r="M16" s="39"/>
    </row>
    <row r="17" spans="1:13" s="42" customFormat="1" ht="17.25" customHeight="1" x14ac:dyDescent="0.25">
      <c r="A17" s="38"/>
      <c r="B17" s="232"/>
      <c r="C17" s="233"/>
      <c r="D17" s="385"/>
      <c r="E17" s="386"/>
      <c r="F17" s="386"/>
      <c r="G17" s="387"/>
      <c r="H17" s="385"/>
      <c r="I17" s="387"/>
      <c r="J17" s="388"/>
      <c r="K17" s="388"/>
      <c r="L17" s="389"/>
      <c r="M17" s="39"/>
    </row>
    <row r="18" spans="1:13" s="42" customFormat="1" ht="17.25" customHeight="1" x14ac:dyDescent="0.25">
      <c r="A18" s="38"/>
      <c r="B18" s="232"/>
      <c r="C18" s="233"/>
      <c r="D18" s="385"/>
      <c r="E18" s="386"/>
      <c r="F18" s="386"/>
      <c r="G18" s="387"/>
      <c r="H18" s="385"/>
      <c r="I18" s="387"/>
      <c r="J18" s="388"/>
      <c r="K18" s="388"/>
      <c r="L18" s="389"/>
      <c r="M18" s="39"/>
    </row>
    <row r="19" spans="1:13" s="42" customFormat="1" ht="17.25" customHeight="1" x14ac:dyDescent="0.25">
      <c r="A19" s="38"/>
      <c r="B19" s="230"/>
      <c r="C19" s="233"/>
      <c r="D19" s="385"/>
      <c r="E19" s="386"/>
      <c r="F19" s="386"/>
      <c r="G19" s="387"/>
      <c r="H19" s="385"/>
      <c r="I19" s="387"/>
      <c r="J19" s="388"/>
      <c r="K19" s="388"/>
      <c r="L19" s="389"/>
      <c r="M19" s="39"/>
    </row>
    <row r="20" spans="1:13" s="42" customFormat="1" ht="17.25" customHeight="1" x14ac:dyDescent="0.25">
      <c r="A20" s="38"/>
      <c r="B20" s="232"/>
      <c r="C20" s="233"/>
      <c r="D20" s="385"/>
      <c r="E20" s="386"/>
      <c r="F20" s="386"/>
      <c r="G20" s="387"/>
      <c r="H20" s="385"/>
      <c r="I20" s="387"/>
      <c r="J20" s="388"/>
      <c r="K20" s="388"/>
      <c r="L20" s="389"/>
      <c r="M20" s="39"/>
    </row>
    <row r="21" spans="1:13" s="42" customFormat="1" ht="17.25" customHeight="1" x14ac:dyDescent="0.25">
      <c r="A21" s="38"/>
      <c r="B21" s="232"/>
      <c r="C21" s="233"/>
      <c r="D21" s="385"/>
      <c r="E21" s="386"/>
      <c r="F21" s="386"/>
      <c r="G21" s="387"/>
      <c r="H21" s="385"/>
      <c r="I21" s="387"/>
      <c r="J21" s="388"/>
      <c r="K21" s="388"/>
      <c r="L21" s="389"/>
      <c r="M21" s="39"/>
    </row>
    <row r="22" spans="1:13" s="42" customFormat="1" ht="17.25" customHeight="1" x14ac:dyDescent="0.25">
      <c r="A22" s="38"/>
      <c r="B22" s="232"/>
      <c r="C22" s="233"/>
      <c r="D22" s="385"/>
      <c r="E22" s="386"/>
      <c r="F22" s="386"/>
      <c r="G22" s="387"/>
      <c r="H22" s="385"/>
      <c r="I22" s="387"/>
      <c r="J22" s="388"/>
      <c r="K22" s="388"/>
      <c r="L22" s="389"/>
      <c r="M22" s="39"/>
    </row>
    <row r="23" spans="1:13" s="42" customFormat="1" ht="17.25" customHeight="1" x14ac:dyDescent="0.25">
      <c r="A23" s="38"/>
      <c r="B23" s="232"/>
      <c r="C23" s="233"/>
      <c r="D23" s="385"/>
      <c r="E23" s="386"/>
      <c r="F23" s="386"/>
      <c r="G23" s="387"/>
      <c r="H23" s="385"/>
      <c r="I23" s="387"/>
      <c r="J23" s="388"/>
      <c r="K23" s="388"/>
      <c r="L23" s="389"/>
      <c r="M23" s="39"/>
    </row>
    <row r="24" spans="1:13" s="42" customFormat="1" ht="17.25" customHeight="1" x14ac:dyDescent="0.25">
      <c r="A24" s="38"/>
      <c r="B24" s="232"/>
      <c r="C24" s="233"/>
      <c r="D24" s="385"/>
      <c r="E24" s="386"/>
      <c r="F24" s="386"/>
      <c r="G24" s="387"/>
      <c r="H24" s="385"/>
      <c r="I24" s="387"/>
      <c r="J24" s="388"/>
      <c r="K24" s="388"/>
      <c r="L24" s="389"/>
      <c r="M24" s="39"/>
    </row>
    <row r="25" spans="1:13" s="42" customFormat="1" ht="17.25" customHeight="1" x14ac:dyDescent="0.25">
      <c r="A25" s="38"/>
      <c r="B25" s="230"/>
      <c r="C25" s="233"/>
      <c r="D25" s="385"/>
      <c r="E25" s="386"/>
      <c r="F25" s="386"/>
      <c r="G25" s="387"/>
      <c r="H25" s="385"/>
      <c r="I25" s="387"/>
      <c r="J25" s="388"/>
      <c r="K25" s="388"/>
      <c r="L25" s="389"/>
      <c r="M25" s="39"/>
    </row>
    <row r="26" spans="1:13" s="42" customFormat="1" ht="17.25" customHeight="1" x14ac:dyDescent="0.25">
      <c r="A26" s="38"/>
      <c r="B26" s="232"/>
      <c r="C26" s="233"/>
      <c r="D26" s="385"/>
      <c r="E26" s="386"/>
      <c r="F26" s="386"/>
      <c r="G26" s="387"/>
      <c r="H26" s="385"/>
      <c r="I26" s="387"/>
      <c r="J26" s="388"/>
      <c r="K26" s="388"/>
      <c r="L26" s="389"/>
      <c r="M26" s="39"/>
    </row>
    <row r="27" spans="1:13" s="42" customFormat="1" ht="17.25" customHeight="1" x14ac:dyDescent="0.25">
      <c r="A27" s="38"/>
      <c r="B27" s="232"/>
      <c r="C27" s="233"/>
      <c r="D27" s="385"/>
      <c r="E27" s="386"/>
      <c r="F27" s="386"/>
      <c r="G27" s="387"/>
      <c r="H27" s="385"/>
      <c r="I27" s="387"/>
      <c r="J27" s="388"/>
      <c r="K27" s="388"/>
      <c r="L27" s="389"/>
      <c r="M27" s="39"/>
    </row>
    <row r="28" spans="1:13" s="42" customFormat="1" ht="17.25" customHeight="1" x14ac:dyDescent="0.25">
      <c r="A28" s="38"/>
      <c r="B28" s="232"/>
      <c r="C28" s="233"/>
      <c r="D28" s="385"/>
      <c r="E28" s="386"/>
      <c r="F28" s="386"/>
      <c r="G28" s="387"/>
      <c r="H28" s="385"/>
      <c r="I28" s="387"/>
      <c r="J28" s="388"/>
      <c r="K28" s="388"/>
      <c r="L28" s="389"/>
      <c r="M28" s="39"/>
    </row>
    <row r="29" spans="1:13" s="42" customFormat="1" ht="17.25" customHeight="1" x14ac:dyDescent="0.25">
      <c r="A29" s="38"/>
      <c r="B29" s="232"/>
      <c r="C29" s="233"/>
      <c r="D29" s="385"/>
      <c r="E29" s="386"/>
      <c r="F29" s="386"/>
      <c r="G29" s="387"/>
      <c r="H29" s="385"/>
      <c r="I29" s="387"/>
      <c r="J29" s="388"/>
      <c r="K29" s="388"/>
      <c r="L29" s="389"/>
      <c r="M29" s="39"/>
    </row>
    <row r="30" spans="1:13" s="42" customFormat="1" ht="17.25" customHeight="1" x14ac:dyDescent="0.25">
      <c r="A30" s="38"/>
      <c r="B30" s="232"/>
      <c r="C30" s="233"/>
      <c r="D30" s="385"/>
      <c r="E30" s="386"/>
      <c r="F30" s="386"/>
      <c r="G30" s="387"/>
      <c r="H30" s="385"/>
      <c r="I30" s="387"/>
      <c r="J30" s="388"/>
      <c r="K30" s="388"/>
      <c r="L30" s="389"/>
      <c r="M30" s="39"/>
    </row>
    <row r="31" spans="1:13" s="42" customFormat="1" ht="17.25" customHeight="1" x14ac:dyDescent="0.25">
      <c r="A31" s="38"/>
      <c r="B31" s="230"/>
      <c r="C31" s="233"/>
      <c r="D31" s="385"/>
      <c r="E31" s="386"/>
      <c r="F31" s="386"/>
      <c r="G31" s="387"/>
      <c r="H31" s="385"/>
      <c r="I31" s="387"/>
      <c r="J31" s="388"/>
      <c r="K31" s="388"/>
      <c r="L31" s="389"/>
      <c r="M31" s="39"/>
    </row>
    <row r="32" spans="1:13" s="42" customFormat="1" ht="17.25" customHeight="1" x14ac:dyDescent="0.25">
      <c r="A32" s="38"/>
      <c r="B32" s="232"/>
      <c r="C32" s="233"/>
      <c r="D32" s="385"/>
      <c r="E32" s="386"/>
      <c r="F32" s="386"/>
      <c r="G32" s="387"/>
      <c r="H32" s="385"/>
      <c r="I32" s="387"/>
      <c r="J32" s="388"/>
      <c r="K32" s="388"/>
      <c r="L32" s="389"/>
      <c r="M32" s="39"/>
    </row>
    <row r="33" spans="1:13" s="42" customFormat="1" ht="17.25" customHeight="1" x14ac:dyDescent="0.25">
      <c r="A33" s="38"/>
      <c r="B33" s="232"/>
      <c r="C33" s="233"/>
      <c r="D33" s="385"/>
      <c r="E33" s="386"/>
      <c r="F33" s="386"/>
      <c r="G33" s="387"/>
      <c r="H33" s="385"/>
      <c r="I33" s="387"/>
      <c r="J33" s="388"/>
      <c r="K33" s="388"/>
      <c r="L33" s="389"/>
      <c r="M33" s="39"/>
    </row>
    <row r="34" spans="1:13" s="42" customFormat="1" ht="17.25" customHeight="1" x14ac:dyDescent="0.25">
      <c r="A34" s="38"/>
      <c r="B34" s="232"/>
      <c r="C34" s="233"/>
      <c r="D34" s="385"/>
      <c r="E34" s="386"/>
      <c r="F34" s="386"/>
      <c r="G34" s="387"/>
      <c r="H34" s="385"/>
      <c r="I34" s="387"/>
      <c r="J34" s="388"/>
      <c r="K34" s="388"/>
      <c r="L34" s="389"/>
      <c r="M34" s="39"/>
    </row>
    <row r="35" spans="1:13" s="42" customFormat="1" ht="17.25" customHeight="1" x14ac:dyDescent="0.25">
      <c r="A35" s="38"/>
      <c r="B35" s="48"/>
      <c r="C35" s="229"/>
      <c r="D35" s="420"/>
      <c r="E35" s="420"/>
      <c r="F35" s="420"/>
      <c r="G35" s="420"/>
      <c r="H35" s="229"/>
      <c r="I35" s="229"/>
      <c r="J35" s="420"/>
      <c r="K35" s="420"/>
      <c r="L35" s="420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402" t="s">
        <v>140</v>
      </c>
      <c r="C2" s="421"/>
      <c r="D2" s="421"/>
      <c r="E2" s="421"/>
      <c r="F2" s="421"/>
      <c r="G2" s="421"/>
      <c r="H2" s="421"/>
      <c r="I2" s="421"/>
      <c r="J2" s="39"/>
      <c r="L2" s="43"/>
      <c r="M2" s="43"/>
      <c r="N2" s="43"/>
    </row>
    <row r="3" spans="1:14" s="42" customFormat="1" ht="27" customHeight="1" x14ac:dyDescent="0.25">
      <c r="A3" s="38"/>
      <c r="B3" s="421"/>
      <c r="C3" s="421"/>
      <c r="D3" s="421"/>
      <c r="E3" s="421"/>
      <c r="F3" s="421"/>
      <c r="G3" s="421"/>
      <c r="H3" s="421"/>
      <c r="I3" s="421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408" t="s">
        <v>119</v>
      </c>
      <c r="C9" s="408"/>
      <c r="D9" s="408"/>
      <c r="E9" s="408"/>
      <c r="F9" s="408"/>
      <c r="G9" s="408"/>
      <c r="H9" s="408"/>
      <c r="I9" s="408"/>
      <c r="J9" s="39"/>
      <c r="M9" s="43"/>
      <c r="N9" s="43"/>
    </row>
    <row r="10" spans="1:14" s="88" customFormat="1" ht="15" customHeight="1" x14ac:dyDescent="0.25">
      <c r="A10" s="47"/>
      <c r="B10" s="393" t="s">
        <v>134</v>
      </c>
      <c r="C10" s="393"/>
      <c r="D10" s="393"/>
      <c r="E10" s="393"/>
      <c r="F10" s="393"/>
      <c r="G10" s="393"/>
      <c r="H10" s="393"/>
      <c r="I10" s="393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22" t="s">
        <v>16</v>
      </c>
      <c r="D11" s="423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24"/>
      <c r="D12" s="425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26"/>
      <c r="D13" s="427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26"/>
      <c r="D14" s="427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26"/>
      <c r="D15" s="427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26"/>
      <c r="D16" s="427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26"/>
      <c r="D17" s="427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26"/>
      <c r="D18" s="427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26"/>
      <c r="D19" s="427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26"/>
      <c r="D20" s="427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26"/>
      <c r="D21" s="427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26"/>
      <c r="D22" s="427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26"/>
      <c r="D23" s="427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26"/>
      <c r="D24" s="427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26"/>
      <c r="D25" s="427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26"/>
      <c r="D26" s="427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26"/>
      <c r="D27" s="427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26"/>
      <c r="D28" s="427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26"/>
      <c r="D29" s="427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26"/>
      <c r="D30" s="427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26"/>
      <c r="D31" s="427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28"/>
      <c r="D32" s="429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28"/>
      <c r="D33" s="429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28"/>
      <c r="D34" s="429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28"/>
      <c r="D35" s="429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28"/>
      <c r="D36" s="429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28"/>
      <c r="D37" s="429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28"/>
      <c r="D38" s="429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 xr:uid="{00000000-0002-0000-0100-000000000000}">
      <formula1>$K$12:$K$14</formula1>
    </dataValidation>
    <dataValidation type="list" allowBlank="1" showInputMessage="1" showErrorMessage="1" sqref="H12:H38" xr:uid="{00000000-0002-0000-0100-000001000000}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402" t="s">
        <v>140</v>
      </c>
      <c r="C2" s="403"/>
      <c r="D2" s="403"/>
      <c r="E2" s="403"/>
      <c r="F2" s="404"/>
      <c r="G2" s="39"/>
      <c r="I2" s="43"/>
      <c r="J2" s="43"/>
      <c r="K2" s="43"/>
    </row>
    <row r="3" spans="1:11" s="42" customFormat="1" ht="27" customHeight="1" x14ac:dyDescent="0.25">
      <c r="A3" s="38"/>
      <c r="B3" s="405"/>
      <c r="C3" s="406"/>
      <c r="D3" s="406"/>
      <c r="E3" s="406"/>
      <c r="F3" s="407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408" t="s">
        <v>25</v>
      </c>
      <c r="C9" s="408"/>
      <c r="D9" s="408"/>
      <c r="E9" s="408"/>
      <c r="F9" s="408"/>
      <c r="G9" s="39"/>
      <c r="J9" s="43"/>
      <c r="K9" s="43"/>
    </row>
    <row r="10" spans="1:11" s="88" customFormat="1" ht="15" customHeight="1" x14ac:dyDescent="0.25">
      <c r="A10" s="47"/>
      <c r="B10" s="393"/>
      <c r="C10" s="393"/>
      <c r="D10" s="393"/>
      <c r="E10" s="393"/>
      <c r="F10" s="393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38" t="s">
        <v>3</v>
      </c>
      <c r="D11" s="439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30"/>
      <c r="D12" s="431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32"/>
      <c r="D13" s="433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40"/>
      <c r="D14" s="441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42"/>
      <c r="D15" s="443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32"/>
      <c r="D16" s="433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32"/>
      <c r="D17" s="433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32"/>
      <c r="D18" s="433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34"/>
      <c r="D19" s="435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36"/>
      <c r="D20" s="437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32"/>
      <c r="D21" s="433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32"/>
      <c r="D22" s="433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32"/>
      <c r="D23" s="433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32"/>
      <c r="D24" s="433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32"/>
      <c r="D25" s="433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32"/>
      <c r="D26" s="433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32"/>
      <c r="D27" s="433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32"/>
      <c r="D28" s="433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32"/>
      <c r="D29" s="433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32"/>
      <c r="D30" s="433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32"/>
      <c r="D31" s="433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32"/>
      <c r="D32" s="433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32"/>
      <c r="D33" s="433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32"/>
      <c r="D34" s="433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32"/>
      <c r="D35" s="433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32"/>
      <c r="D36" s="433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32"/>
      <c r="D37" s="433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32"/>
      <c r="D38" s="433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32"/>
      <c r="D39" s="433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40"/>
      <c r="D40" s="441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42"/>
      <c r="D41" s="443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32"/>
      <c r="D42" s="433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32"/>
      <c r="D43" s="433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32"/>
      <c r="D44" s="433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32"/>
      <c r="D45" s="433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32"/>
      <c r="D46" s="433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32"/>
      <c r="D47" s="433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32"/>
      <c r="D48" s="433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32"/>
      <c r="D49" s="433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32"/>
      <c r="D50" s="433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32"/>
      <c r="D51" s="433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32"/>
      <c r="D52" s="433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32"/>
      <c r="D53" s="433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32"/>
      <c r="D54" s="433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32"/>
      <c r="D55" s="433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32"/>
      <c r="D56" s="433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32"/>
      <c r="D57" s="433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32"/>
      <c r="D58" s="433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34"/>
      <c r="D59" s="435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42"/>
      <c r="D60" s="443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32"/>
      <c r="D61" s="433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32"/>
      <c r="D62" s="433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32"/>
      <c r="D63" s="433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32"/>
      <c r="D64" s="433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32"/>
      <c r="D65" s="433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32"/>
      <c r="D66" s="433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32"/>
      <c r="D67" s="433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32"/>
      <c r="D68" s="433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34"/>
      <c r="D69" s="435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42"/>
      <c r="D70" s="443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32"/>
      <c r="D71" s="433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32"/>
      <c r="D72" s="433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32"/>
      <c r="D73" s="433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32"/>
      <c r="D74" s="433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32"/>
      <c r="D75" s="433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32"/>
      <c r="D76" s="433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32"/>
      <c r="D77" s="433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34"/>
      <c r="D78" s="435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42"/>
      <c r="D79" s="443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32"/>
      <c r="D80" s="433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32"/>
      <c r="D81" s="433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32"/>
      <c r="D82" s="433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32"/>
      <c r="D83" s="433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32"/>
      <c r="D84" s="433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32"/>
      <c r="D85" s="433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32"/>
      <c r="D86" s="433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32"/>
      <c r="D87" s="433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32"/>
      <c r="D88" s="433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32"/>
      <c r="D89" s="433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32"/>
      <c r="D90" s="433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32"/>
      <c r="D91" s="433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32"/>
      <c r="D92" s="433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32"/>
      <c r="D93" s="433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32"/>
      <c r="D94" s="433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32"/>
      <c r="D95" s="433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32"/>
      <c r="D96" s="433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32"/>
      <c r="D97" s="433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32"/>
      <c r="D98" s="433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32"/>
      <c r="D99" s="433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34"/>
      <c r="D100" s="435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36"/>
      <c r="D101" s="437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40"/>
      <c r="D102" s="441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42"/>
      <c r="D103" s="443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32"/>
      <c r="D104" s="433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32"/>
      <c r="D105" s="433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32"/>
      <c r="D106" s="433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32"/>
      <c r="D107" s="433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32"/>
      <c r="D108" s="433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32"/>
      <c r="D109" s="433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32"/>
      <c r="D110" s="433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32"/>
      <c r="D111" s="433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32"/>
      <c r="D112" s="433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34"/>
      <c r="D113" s="435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36"/>
      <c r="D114" s="437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32"/>
      <c r="D115" s="433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32"/>
      <c r="D116" s="433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32"/>
      <c r="D117" s="433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32"/>
      <c r="D118" s="433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32"/>
      <c r="D119" s="433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32"/>
      <c r="D120" s="433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32"/>
      <c r="D121" s="433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32"/>
      <c r="D122" s="433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32"/>
      <c r="D123" s="433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32"/>
      <c r="D124" s="433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32"/>
      <c r="D125" s="433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32"/>
      <c r="D126" s="433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32"/>
      <c r="D127" s="433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32"/>
      <c r="D128" s="433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32"/>
      <c r="D129" s="433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40"/>
      <c r="D130" s="441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42"/>
      <c r="D131" s="443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32"/>
      <c r="D132" s="433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32"/>
      <c r="D133" s="433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32"/>
      <c r="D134" s="433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32"/>
      <c r="D135" s="433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32"/>
      <c r="D136" s="433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32"/>
      <c r="D137" s="433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32"/>
      <c r="D138" s="433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32"/>
      <c r="D139" s="433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32"/>
      <c r="D140" s="433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34"/>
      <c r="D141" s="435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36"/>
      <c r="D142" s="437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32"/>
      <c r="D143" s="433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32"/>
      <c r="D144" s="433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32"/>
      <c r="D145" s="433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40"/>
      <c r="D146" s="441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42"/>
      <c r="D147" s="443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32"/>
      <c r="D148" s="433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32"/>
      <c r="D149" s="433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32"/>
      <c r="D150" s="433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32"/>
      <c r="D151" s="433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32"/>
      <c r="D152" s="433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32"/>
      <c r="D153" s="433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32"/>
      <c r="D154" s="433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32"/>
      <c r="D155" s="433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32"/>
      <c r="D156" s="433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32"/>
      <c r="D157" s="433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32"/>
      <c r="D158" s="433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32"/>
      <c r="D159" s="433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32"/>
      <c r="D160" s="433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34"/>
      <c r="D161" s="435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36"/>
      <c r="D162" s="437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32"/>
      <c r="D163" s="433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40"/>
      <c r="D164" s="441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42"/>
      <c r="D165" s="443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32"/>
      <c r="D166" s="433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32"/>
      <c r="D167" s="433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32"/>
      <c r="D168" s="433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32"/>
      <c r="D169" s="433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32"/>
      <c r="D170" s="433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32"/>
      <c r="D171" s="433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32"/>
      <c r="D172" s="433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32"/>
      <c r="D173" s="433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32"/>
      <c r="D174" s="433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32"/>
      <c r="D175" s="433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32"/>
      <c r="D176" s="433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32"/>
      <c r="D177" s="433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32"/>
      <c r="D178" s="433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34"/>
      <c r="D179" s="435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36"/>
      <c r="D180" s="437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32"/>
      <c r="D181" s="433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32"/>
      <c r="D182" s="433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32"/>
      <c r="D183" s="433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40"/>
      <c r="D184" s="441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44"/>
      <c r="D185" s="445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402" t="s">
        <v>140</v>
      </c>
      <c r="C2" s="403"/>
      <c r="D2" s="403"/>
      <c r="E2" s="403"/>
      <c r="F2" s="404"/>
      <c r="G2" s="39"/>
      <c r="I2" s="43"/>
      <c r="J2" s="43"/>
      <c r="K2" s="43"/>
    </row>
    <row r="3" spans="1:12" s="42" customFormat="1" ht="27" customHeight="1" x14ac:dyDescent="0.25">
      <c r="A3" s="38"/>
      <c r="B3" s="405"/>
      <c r="C3" s="406"/>
      <c r="D3" s="406"/>
      <c r="E3" s="406"/>
      <c r="F3" s="407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46"/>
      <c r="D5" s="446"/>
      <c r="E5" s="446"/>
      <c r="F5" s="446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47" t="e">
        <f>IF(#REF!="","",VLOOKUP(#REF!,#REF!,1,0))</f>
        <v>#REF!</v>
      </c>
      <c r="D6" s="447"/>
      <c r="E6" s="447"/>
      <c r="F6" s="447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408" t="s">
        <v>146</v>
      </c>
      <c r="C9" s="408"/>
      <c r="D9" s="408"/>
      <c r="E9" s="408"/>
      <c r="F9" s="408"/>
      <c r="G9" s="39"/>
      <c r="J9" s="43"/>
      <c r="K9" s="43"/>
    </row>
    <row r="10" spans="1:12" s="88" customFormat="1" ht="15" customHeight="1" x14ac:dyDescent="0.25">
      <c r="A10" s="47"/>
      <c r="B10" s="393"/>
      <c r="C10" s="393"/>
      <c r="D10" s="393"/>
      <c r="E10" s="393"/>
      <c r="F10" s="393"/>
      <c r="G10" s="47"/>
      <c r="J10" s="89"/>
      <c r="K10" s="89"/>
    </row>
    <row r="11" spans="1:12" s="42" customFormat="1" x14ac:dyDescent="0.25">
      <c r="A11" s="38"/>
      <c r="B11" s="448" t="s">
        <v>145</v>
      </c>
      <c r="C11" s="449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50"/>
      <c r="C12" s="451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26"/>
      <c r="C13" s="427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26"/>
      <c r="C14" s="427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26"/>
      <c r="C15" s="427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26"/>
      <c r="C16" s="427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26"/>
      <c r="C17" s="427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26"/>
      <c r="C18" s="427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26"/>
      <c r="C19" s="427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26"/>
      <c r="C20" s="427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26"/>
      <c r="C21" s="427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26"/>
      <c r="C22" s="427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26"/>
      <c r="C23" s="427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26"/>
      <c r="C24" s="427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26"/>
      <c r="C25" s="427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26"/>
      <c r="C26" s="427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26"/>
      <c r="C27" s="427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26"/>
      <c r="C28" s="427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26"/>
      <c r="C29" s="427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26"/>
      <c r="C30" s="427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26"/>
      <c r="C31" s="427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26"/>
      <c r="C32" s="427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26"/>
      <c r="C33" s="427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26"/>
      <c r="C34" s="427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26"/>
      <c r="C35" s="427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26"/>
      <c r="C36" s="427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26"/>
      <c r="C37" s="427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26"/>
      <c r="C38" s="427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26"/>
      <c r="C39" s="427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26"/>
      <c r="C40" s="427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26"/>
      <c r="C41" s="427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26"/>
      <c r="C42" s="427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26"/>
      <c r="C43" s="427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26"/>
      <c r="C44" s="427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26"/>
      <c r="C45" s="427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26"/>
      <c r="C46" s="427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26"/>
      <c r="C47" s="427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26"/>
      <c r="C48" s="427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26"/>
      <c r="C49" s="427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26"/>
      <c r="C50" s="427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26"/>
      <c r="C51" s="427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26"/>
      <c r="C52" s="427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26"/>
      <c r="C53" s="427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26"/>
      <c r="C54" s="427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26"/>
      <c r="C55" s="427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52"/>
      <c r="C56" s="452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53" t="s">
        <v>147</v>
      </c>
      <c r="C57" s="453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55" t="s">
        <v>145</v>
      </c>
      <c r="C58" s="455"/>
      <c r="D58" s="456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28"/>
      <c r="C59" s="454"/>
      <c r="D59" s="429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28"/>
      <c r="C60" s="454"/>
      <c r="D60" s="429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28"/>
      <c r="C61" s="454"/>
      <c r="D61" s="429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28"/>
      <c r="C62" s="454"/>
      <c r="D62" s="429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28"/>
      <c r="C63" s="454"/>
      <c r="D63" s="429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28"/>
      <c r="C64" s="454"/>
      <c r="D64" s="429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28"/>
      <c r="C65" s="454"/>
      <c r="D65" s="429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28"/>
      <c r="C66" s="454"/>
      <c r="D66" s="429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28"/>
      <c r="C67" s="454"/>
      <c r="D67" s="429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 xr:uid="{00000000-0002-0000-0300-000000000000}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95" t="s">
        <v>140</v>
      </c>
      <c r="C2" s="495"/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5"/>
      <c r="P2" s="496"/>
      <c r="Q2" s="496"/>
      <c r="R2" s="496"/>
      <c r="W2" s="34"/>
    </row>
    <row r="3" spans="1:28" s="4" customFormat="1" ht="27" customHeight="1" x14ac:dyDescent="0.25">
      <c r="A3" s="6"/>
      <c r="B3" s="497"/>
      <c r="C3" s="497"/>
      <c r="D3" s="497"/>
      <c r="E3" s="497"/>
      <c r="F3" s="497"/>
      <c r="G3" s="497"/>
      <c r="H3" s="497"/>
      <c r="I3" s="497"/>
      <c r="J3" s="497"/>
      <c r="K3" s="497"/>
      <c r="L3" s="497"/>
      <c r="M3" s="497"/>
      <c r="N3" s="497"/>
      <c r="O3" s="497"/>
      <c r="P3" s="498"/>
      <c r="Q3" s="498"/>
      <c r="R3" s="498"/>
      <c r="W3" s="34"/>
    </row>
    <row r="4" spans="1:28" s="4" customFormat="1" ht="5.25" customHeight="1" x14ac:dyDescent="0.25">
      <c r="A4" s="6"/>
      <c r="B4" s="499"/>
      <c r="C4" s="499"/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499"/>
      <c r="O4" s="499"/>
      <c r="P4" s="499"/>
      <c r="Q4" s="499"/>
      <c r="R4" s="499"/>
      <c r="W4" s="34"/>
    </row>
    <row r="5" spans="1:28" s="4" customFormat="1" ht="24" customHeight="1" x14ac:dyDescent="0.25">
      <c r="A5" s="6"/>
      <c r="B5" s="500" t="s">
        <v>189</v>
      </c>
      <c r="C5" s="501"/>
      <c r="D5" s="501"/>
      <c r="E5" s="501"/>
      <c r="F5" s="501"/>
      <c r="G5" s="501"/>
      <c r="H5" s="501"/>
      <c r="I5" s="501"/>
      <c r="J5" s="501"/>
      <c r="K5" s="501"/>
      <c r="L5" s="501"/>
      <c r="M5" s="501"/>
      <c r="N5" s="501"/>
      <c r="O5" s="501"/>
      <c r="P5" s="501"/>
      <c r="Q5" s="501"/>
      <c r="R5" s="502"/>
      <c r="W5" s="34"/>
    </row>
    <row r="6" spans="1:28" s="15" customFormat="1" ht="1.5" customHeight="1" x14ac:dyDescent="0.25">
      <c r="A6" s="14"/>
      <c r="B6" s="262"/>
      <c r="C6" s="27"/>
      <c r="D6" s="503"/>
      <c r="E6" s="503"/>
      <c r="F6" s="503"/>
      <c r="G6" s="503"/>
      <c r="H6" s="503"/>
      <c r="I6" s="503"/>
      <c r="J6" s="503"/>
      <c r="K6" s="503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88" t="s">
        <v>182</v>
      </c>
      <c r="E7" s="488"/>
      <c r="F7" s="488"/>
      <c r="G7" s="488"/>
      <c r="H7" s="488"/>
      <c r="I7" s="488"/>
      <c r="J7" s="488"/>
      <c r="K7" s="488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67">
        <v>1</v>
      </c>
      <c r="C11" s="468" t="s">
        <v>138</v>
      </c>
      <c r="D11" s="489"/>
      <c r="E11" s="474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77" t="s">
        <v>28</v>
      </c>
      <c r="AB11" s="477" t="s">
        <v>57</v>
      </c>
    </row>
    <row r="12" spans="1:28" ht="17.25" customHeight="1" x14ac:dyDescent="0.25">
      <c r="B12" s="467"/>
      <c r="C12" s="470"/>
      <c r="D12" s="490"/>
      <c r="E12" s="476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79"/>
      <c r="AB12" s="479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77" t="s">
        <v>29</v>
      </c>
      <c r="AB13" s="477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78"/>
      <c r="AB14" s="478"/>
    </row>
    <row r="15" spans="1:28" ht="17.25" customHeight="1" x14ac:dyDescent="0.25">
      <c r="B15" s="467">
        <v>2</v>
      </c>
      <c r="C15" s="484" t="s">
        <v>139</v>
      </c>
      <c r="D15" s="487"/>
      <c r="E15" s="474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79"/>
      <c r="AB15" s="479"/>
    </row>
    <row r="16" spans="1:28" ht="17.25" customHeight="1" x14ac:dyDescent="0.25">
      <c r="B16" s="467"/>
      <c r="C16" s="485"/>
      <c r="D16" s="482"/>
      <c r="E16" s="475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77" t="s">
        <v>30</v>
      </c>
      <c r="AB16" s="477" t="s">
        <v>59</v>
      </c>
    </row>
    <row r="17" spans="2:28" ht="17.25" customHeight="1" x14ac:dyDescent="0.25">
      <c r="B17" s="467"/>
      <c r="C17" s="486"/>
      <c r="D17" s="483"/>
      <c r="E17" s="476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78"/>
      <c r="AB17" s="478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79"/>
      <c r="AB18" s="479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77" t="s">
        <v>31</v>
      </c>
      <c r="AB19" s="477" t="s">
        <v>31</v>
      </c>
    </row>
    <row r="20" spans="2:28" ht="17.25" customHeight="1" x14ac:dyDescent="0.25">
      <c r="B20" s="467">
        <v>3</v>
      </c>
      <c r="C20" s="484" t="s">
        <v>142</v>
      </c>
      <c r="D20" s="487"/>
      <c r="E20" s="474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78"/>
      <c r="AB20" s="478"/>
    </row>
    <row r="21" spans="2:28" ht="17.25" customHeight="1" x14ac:dyDescent="0.25">
      <c r="B21" s="467"/>
      <c r="C21" s="485"/>
      <c r="D21" s="482"/>
      <c r="E21" s="475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79"/>
      <c r="AB21" s="479"/>
    </row>
    <row r="22" spans="2:28" ht="17.25" customHeight="1" x14ac:dyDescent="0.25">
      <c r="B22" s="467"/>
      <c r="C22" s="486"/>
      <c r="D22" s="483"/>
      <c r="E22" s="476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77" t="s">
        <v>32</v>
      </c>
      <c r="AB22" s="477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78"/>
      <c r="AB23" s="478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79"/>
      <c r="AB24" s="479"/>
    </row>
    <row r="25" spans="2:28" ht="36" customHeight="1" x14ac:dyDescent="0.25">
      <c r="B25" s="467">
        <v>4</v>
      </c>
      <c r="C25" s="468" t="s">
        <v>143</v>
      </c>
      <c r="D25" s="491" t="s">
        <v>192</v>
      </c>
      <c r="E25" s="474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67"/>
      <c r="C26" s="469"/>
      <c r="D26" s="492"/>
      <c r="E26" s="475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67"/>
      <c r="C27" s="470"/>
      <c r="D27" s="493"/>
      <c r="E27" s="476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67">
        <v>5</v>
      </c>
      <c r="C30" s="468" t="s">
        <v>149</v>
      </c>
      <c r="D30" s="481" t="s">
        <v>179</v>
      </c>
      <c r="E30" s="474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67"/>
      <c r="C31" s="469"/>
      <c r="D31" s="482"/>
      <c r="E31" s="475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67"/>
      <c r="C32" s="470"/>
      <c r="D32" s="483"/>
      <c r="E32" s="476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80" t="s">
        <v>14</v>
      </c>
      <c r="L36" s="480"/>
      <c r="M36" s="480"/>
      <c r="N36" s="480"/>
      <c r="O36" s="480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58"/>
      <c r="C37" s="459"/>
      <c r="D37" s="459"/>
      <c r="E37" s="459"/>
      <c r="F37" s="459"/>
      <c r="G37" s="460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61"/>
      <c r="C38" s="462"/>
      <c r="D38" s="462"/>
      <c r="E38" s="462"/>
      <c r="F38" s="462"/>
      <c r="G38" s="463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61"/>
      <c r="C39" s="462"/>
      <c r="D39" s="462"/>
      <c r="E39" s="462"/>
      <c r="F39" s="462"/>
      <c r="G39" s="463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61"/>
      <c r="C40" s="462"/>
      <c r="D40" s="462"/>
      <c r="E40" s="462"/>
      <c r="F40" s="462"/>
      <c r="G40" s="463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61"/>
      <c r="C41" s="462"/>
      <c r="D41" s="462"/>
      <c r="E41" s="462"/>
      <c r="F41" s="462"/>
      <c r="G41" s="463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64"/>
      <c r="C42" s="465"/>
      <c r="D42" s="465"/>
      <c r="E42" s="465"/>
      <c r="F42" s="465"/>
      <c r="G42" s="466"/>
      <c r="H42" s="7"/>
      <c r="I42" s="7"/>
      <c r="J42" s="7"/>
      <c r="K42" s="7"/>
      <c r="L42" s="457" t="s">
        <v>113</v>
      </c>
      <c r="M42" s="457"/>
      <c r="N42" s="457"/>
      <c r="O42" s="457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88" t="s">
        <v>185</v>
      </c>
      <c r="E45" s="488"/>
      <c r="F45" s="488"/>
      <c r="G45" s="488"/>
      <c r="H45" s="488"/>
      <c r="I45" s="488"/>
      <c r="J45" s="488"/>
      <c r="K45" s="488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67">
        <v>1</v>
      </c>
      <c r="C49" s="468" t="s">
        <v>138</v>
      </c>
      <c r="D49" s="494" t="s">
        <v>195</v>
      </c>
      <c r="E49" s="474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77" t="s">
        <v>28</v>
      </c>
      <c r="AB49" s="477" t="s">
        <v>57</v>
      </c>
    </row>
    <row r="50" spans="2:28" ht="17.25" customHeight="1" x14ac:dyDescent="0.25">
      <c r="B50" s="467"/>
      <c r="C50" s="470"/>
      <c r="D50" s="490"/>
      <c r="E50" s="476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79"/>
      <c r="AB50" s="479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77" t="s">
        <v>29</v>
      </c>
      <c r="AB51" s="477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78"/>
      <c r="AB52" s="478"/>
    </row>
    <row r="53" spans="2:28" ht="29.25" customHeight="1" x14ac:dyDescent="0.25">
      <c r="B53" s="467">
        <v>2</v>
      </c>
      <c r="C53" s="484" t="s">
        <v>139</v>
      </c>
      <c r="D53" s="481" t="s">
        <v>196</v>
      </c>
      <c r="E53" s="474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79"/>
      <c r="AB53" s="479"/>
    </row>
    <row r="54" spans="2:28" ht="17.25" customHeight="1" x14ac:dyDescent="0.25">
      <c r="B54" s="467"/>
      <c r="C54" s="485"/>
      <c r="D54" s="482"/>
      <c r="E54" s="475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77" t="s">
        <v>30</v>
      </c>
      <c r="AB54" s="477" t="s">
        <v>59</v>
      </c>
    </row>
    <row r="55" spans="2:28" ht="17.25" customHeight="1" x14ac:dyDescent="0.25">
      <c r="B55" s="467"/>
      <c r="C55" s="486"/>
      <c r="D55" s="483"/>
      <c r="E55" s="476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78"/>
      <c r="AB55" s="478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79"/>
      <c r="AB56" s="479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77" t="s">
        <v>31</v>
      </c>
      <c r="AB57" s="477" t="s">
        <v>31</v>
      </c>
    </row>
    <row r="58" spans="2:28" ht="17.25" customHeight="1" x14ac:dyDescent="0.25">
      <c r="B58" s="467">
        <v>3</v>
      </c>
      <c r="C58" s="484" t="s">
        <v>142</v>
      </c>
      <c r="D58" s="487"/>
      <c r="E58" s="474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78"/>
      <c r="AB58" s="478"/>
    </row>
    <row r="59" spans="2:28" ht="17.25" customHeight="1" x14ac:dyDescent="0.25">
      <c r="B59" s="467"/>
      <c r="C59" s="485"/>
      <c r="D59" s="482"/>
      <c r="E59" s="475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79"/>
      <c r="AB59" s="479"/>
    </row>
    <row r="60" spans="2:28" ht="17.25" customHeight="1" x14ac:dyDescent="0.25">
      <c r="B60" s="467"/>
      <c r="C60" s="486"/>
      <c r="D60" s="483"/>
      <c r="E60" s="476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77" t="s">
        <v>32</v>
      </c>
      <c r="AB60" s="477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78"/>
      <c r="AB61" s="478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79"/>
      <c r="AB62" s="479"/>
    </row>
    <row r="63" spans="2:28" ht="28.5" customHeight="1" x14ac:dyDescent="0.25">
      <c r="B63" s="467">
        <v>4</v>
      </c>
      <c r="C63" s="468" t="s">
        <v>143</v>
      </c>
      <c r="D63" s="491" t="s">
        <v>199</v>
      </c>
      <c r="E63" s="474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67"/>
      <c r="C64" s="469"/>
      <c r="D64" s="492"/>
      <c r="E64" s="475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67"/>
      <c r="C65" s="470"/>
      <c r="D65" s="493"/>
      <c r="E65" s="476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67">
        <v>5</v>
      </c>
      <c r="C68" s="468" t="s">
        <v>149</v>
      </c>
      <c r="D68" s="481" t="s">
        <v>198</v>
      </c>
      <c r="E68" s="474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67"/>
      <c r="C69" s="469"/>
      <c r="D69" s="482"/>
      <c r="E69" s="475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67"/>
      <c r="C70" s="470"/>
      <c r="D70" s="483"/>
      <c r="E70" s="476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80" t="s">
        <v>14</v>
      </c>
      <c r="L73" s="480"/>
      <c r="M73" s="480"/>
      <c r="N73" s="480"/>
      <c r="O73" s="480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58"/>
      <c r="C74" s="459"/>
      <c r="D74" s="459"/>
      <c r="E74" s="459"/>
      <c r="F74" s="459"/>
      <c r="G74" s="460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61"/>
      <c r="C75" s="462"/>
      <c r="D75" s="462"/>
      <c r="E75" s="462"/>
      <c r="F75" s="462"/>
      <c r="G75" s="463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61"/>
      <c r="C76" s="462"/>
      <c r="D76" s="462"/>
      <c r="E76" s="462"/>
      <c r="F76" s="462"/>
      <c r="G76" s="463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61"/>
      <c r="C77" s="462"/>
      <c r="D77" s="462"/>
      <c r="E77" s="462"/>
      <c r="F77" s="462"/>
      <c r="G77" s="463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61"/>
      <c r="C78" s="462"/>
      <c r="D78" s="462"/>
      <c r="E78" s="462"/>
      <c r="F78" s="462"/>
      <c r="G78" s="463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64"/>
      <c r="C79" s="465"/>
      <c r="D79" s="465"/>
      <c r="E79" s="465"/>
      <c r="F79" s="465"/>
      <c r="G79" s="466"/>
      <c r="H79" s="7"/>
      <c r="I79" s="7"/>
      <c r="J79" s="7"/>
      <c r="K79" s="7"/>
      <c r="L79" s="457" t="s">
        <v>113</v>
      </c>
      <c r="M79" s="457"/>
      <c r="N79" s="457"/>
      <c r="O79" s="457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88" t="s">
        <v>187</v>
      </c>
      <c r="E82" s="488"/>
      <c r="F82" s="488"/>
      <c r="G82" s="488"/>
      <c r="H82" s="488"/>
      <c r="I82" s="488"/>
      <c r="J82" s="488"/>
      <c r="K82" s="488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67">
        <v>1</v>
      </c>
      <c r="C86" s="468" t="s">
        <v>138</v>
      </c>
      <c r="D86" s="489" t="s">
        <v>206</v>
      </c>
      <c r="E86" s="474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77" t="s">
        <v>28</v>
      </c>
      <c r="AB86" s="477" t="s">
        <v>57</v>
      </c>
    </row>
    <row r="87" spans="1:28" ht="19.5" customHeight="1" x14ac:dyDescent="0.25">
      <c r="B87" s="467"/>
      <c r="C87" s="470"/>
      <c r="D87" s="490"/>
      <c r="E87" s="476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79"/>
      <c r="AB87" s="479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77" t="s">
        <v>29</v>
      </c>
      <c r="AB88" s="477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78"/>
      <c r="AB89" s="478"/>
    </row>
    <row r="90" spans="1:28" ht="20.25" customHeight="1" x14ac:dyDescent="0.25">
      <c r="B90" s="467">
        <v>2</v>
      </c>
      <c r="C90" s="484" t="s">
        <v>139</v>
      </c>
      <c r="D90" s="487" t="s">
        <v>205</v>
      </c>
      <c r="E90" s="474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79"/>
      <c r="AB90" s="479"/>
    </row>
    <row r="91" spans="1:28" ht="26.25" customHeight="1" x14ac:dyDescent="0.25">
      <c r="B91" s="467"/>
      <c r="C91" s="485"/>
      <c r="D91" s="482"/>
      <c r="E91" s="475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77" t="s">
        <v>30</v>
      </c>
      <c r="AB91" s="477" t="s">
        <v>59</v>
      </c>
    </row>
    <row r="92" spans="1:28" ht="39" customHeight="1" x14ac:dyDescent="0.25">
      <c r="B92" s="467"/>
      <c r="C92" s="486"/>
      <c r="D92" s="483"/>
      <c r="E92" s="476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78"/>
      <c r="AB92" s="478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79"/>
      <c r="AB93" s="479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77" t="s">
        <v>31</v>
      </c>
      <c r="AB94" s="477" t="s">
        <v>31</v>
      </c>
    </row>
    <row r="95" spans="1:28" ht="17.25" customHeight="1" x14ac:dyDescent="0.25">
      <c r="B95" s="467">
        <v>3</v>
      </c>
      <c r="C95" s="484" t="s">
        <v>142</v>
      </c>
      <c r="D95" s="471" t="s">
        <v>209</v>
      </c>
      <c r="E95" s="474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78"/>
      <c r="AB95" s="478"/>
    </row>
    <row r="96" spans="1:28" ht="17.25" customHeight="1" x14ac:dyDescent="0.25">
      <c r="B96" s="467"/>
      <c r="C96" s="485"/>
      <c r="D96" s="472"/>
      <c r="E96" s="475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79"/>
      <c r="AB96" s="479"/>
    </row>
    <row r="97" spans="2:28" ht="17.25" customHeight="1" x14ac:dyDescent="0.25">
      <c r="B97" s="467"/>
      <c r="C97" s="486"/>
      <c r="D97" s="473"/>
      <c r="E97" s="476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77" t="s">
        <v>32</v>
      </c>
      <c r="AB97" s="477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78"/>
      <c r="AB98" s="478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79"/>
      <c r="AB99" s="479"/>
    </row>
    <row r="100" spans="2:28" ht="15" customHeight="1" x14ac:dyDescent="0.25">
      <c r="B100" s="467">
        <v>4</v>
      </c>
      <c r="C100" s="468" t="s">
        <v>143</v>
      </c>
      <c r="D100" s="471" t="s">
        <v>194</v>
      </c>
      <c r="E100" s="474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67"/>
      <c r="C101" s="469"/>
      <c r="D101" s="472"/>
      <c r="E101" s="475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67"/>
      <c r="C102" s="470"/>
      <c r="D102" s="473"/>
      <c r="E102" s="476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67">
        <v>5</v>
      </c>
      <c r="C105" s="468" t="s">
        <v>149</v>
      </c>
      <c r="D105" s="481" t="s">
        <v>213</v>
      </c>
      <c r="E105" s="474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67"/>
      <c r="C106" s="469"/>
      <c r="D106" s="482"/>
      <c r="E106" s="475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67"/>
      <c r="C107" s="470"/>
      <c r="D107" s="483"/>
      <c r="E107" s="476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80" t="s">
        <v>14</v>
      </c>
      <c r="L110" s="480"/>
      <c r="M110" s="480"/>
      <c r="N110" s="480"/>
      <c r="O110" s="480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58"/>
      <c r="C111" s="459"/>
      <c r="D111" s="459"/>
      <c r="E111" s="459"/>
      <c r="F111" s="459"/>
      <c r="G111" s="460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61"/>
      <c r="C112" s="462"/>
      <c r="D112" s="462"/>
      <c r="E112" s="462"/>
      <c r="F112" s="462"/>
      <c r="G112" s="463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61"/>
      <c r="C113" s="462"/>
      <c r="D113" s="462"/>
      <c r="E113" s="462"/>
      <c r="F113" s="462"/>
      <c r="G113" s="463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61"/>
      <c r="C114" s="462"/>
      <c r="D114" s="462"/>
      <c r="E114" s="462"/>
      <c r="F114" s="462"/>
      <c r="G114" s="463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61"/>
      <c r="C115" s="462"/>
      <c r="D115" s="462"/>
      <c r="E115" s="462"/>
      <c r="F115" s="462"/>
      <c r="G115" s="463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64"/>
      <c r="C116" s="465"/>
      <c r="D116" s="465"/>
      <c r="E116" s="465"/>
      <c r="F116" s="465"/>
      <c r="G116" s="466"/>
      <c r="H116" s="7"/>
      <c r="I116" s="7"/>
      <c r="J116" s="7"/>
      <c r="K116" s="7"/>
      <c r="L116" s="457" t="s">
        <v>113</v>
      </c>
      <c r="M116" s="457"/>
      <c r="N116" s="457"/>
      <c r="O116" s="457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 xr:uid="{00000000-0002-0000-0400-000000000000}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402" t="s">
        <v>140</v>
      </c>
      <c r="C2" s="403"/>
      <c r="D2" s="404"/>
      <c r="E2" s="39"/>
      <c r="G2" s="43"/>
      <c r="H2" s="43"/>
      <c r="I2" s="43"/>
    </row>
    <row r="3" spans="1:9" s="42" customFormat="1" ht="27" customHeight="1" x14ac:dyDescent="0.25">
      <c r="A3" s="38"/>
      <c r="B3" s="405"/>
      <c r="C3" s="406"/>
      <c r="D3" s="407"/>
      <c r="E3" s="39"/>
      <c r="G3" s="43"/>
      <c r="H3" s="43"/>
      <c r="I3" s="43"/>
    </row>
    <row r="4" spans="1:9" s="42" customFormat="1" ht="6.75" customHeight="1" x14ac:dyDescent="0.25">
      <c r="A4" s="38"/>
      <c r="B4" s="504"/>
      <c r="C4" s="505"/>
      <c r="D4" s="506"/>
      <c r="E4" s="73"/>
      <c r="F4" s="39"/>
    </row>
    <row r="5" spans="1:9" s="42" customFormat="1" x14ac:dyDescent="0.25">
      <c r="A5" s="38"/>
      <c r="B5" s="97"/>
      <c r="C5" s="446"/>
      <c r="D5" s="507"/>
      <c r="E5" s="83"/>
      <c r="F5" s="39"/>
    </row>
    <row r="6" spans="1:9" s="42" customFormat="1" ht="24" customHeight="1" x14ac:dyDescent="0.25">
      <c r="A6" s="38"/>
      <c r="B6" s="510" t="s">
        <v>181</v>
      </c>
      <c r="C6" s="511"/>
      <c r="D6" s="512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509" t="s">
        <v>164</v>
      </c>
      <c r="C9" s="509"/>
      <c r="D9" s="509"/>
      <c r="E9" s="39"/>
      <c r="H9" s="43"/>
      <c r="I9" s="43"/>
    </row>
    <row r="10" spans="1:9" s="42" customFormat="1" ht="8.25" customHeight="1" x14ac:dyDescent="0.25">
      <c r="A10" s="38"/>
      <c r="B10" s="508"/>
      <c r="C10" s="508"/>
      <c r="D10" s="508"/>
      <c r="E10" s="39"/>
      <c r="H10" s="43"/>
      <c r="I10" s="43"/>
    </row>
    <row r="11" spans="1:9" s="42" customFormat="1" ht="18" customHeight="1" x14ac:dyDescent="0.25">
      <c r="A11" s="38"/>
      <c r="B11" s="513" t="s">
        <v>166</v>
      </c>
      <c r="C11" s="516" t="s">
        <v>165</v>
      </c>
      <c r="D11" s="517"/>
      <c r="E11" s="39"/>
      <c r="G11" s="44"/>
      <c r="H11" s="43"/>
      <c r="I11" s="43"/>
    </row>
    <row r="12" spans="1:9" s="42" customFormat="1" ht="18" customHeight="1" x14ac:dyDescent="0.25">
      <c r="A12" s="38"/>
      <c r="B12" s="514"/>
      <c r="C12" s="518"/>
      <c r="D12" s="519"/>
      <c r="E12" s="39"/>
      <c r="G12" s="44"/>
      <c r="H12" s="43"/>
      <c r="I12" s="43"/>
    </row>
    <row r="13" spans="1:9" s="42" customFormat="1" ht="14.25" customHeight="1" x14ac:dyDescent="0.25">
      <c r="A13" s="38"/>
      <c r="B13" s="515"/>
      <c r="C13" s="518"/>
      <c r="D13" s="519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50"/>
      <c r="D14" s="521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26"/>
      <c r="D15" s="520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26"/>
      <c r="D19" s="520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26"/>
      <c r="D20" s="520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26"/>
      <c r="D21" s="520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26"/>
      <c r="D22" s="520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26"/>
      <c r="D27" s="520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26"/>
      <c r="D29" s="520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AC35"/>
  <sheetViews>
    <sheetView showGridLines="0" tabSelected="1" topLeftCell="A23" zoomScaleNormal="100" zoomScaleSheetLayoutView="40" zoomScalePageLayoutView="175" workbookViewId="0">
      <selection activeCell="F26" sqref="F26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6.28515625" customWidth="1"/>
    <col min="5" max="5" width="6.140625" customWidth="1"/>
    <col min="6" max="6" width="46.28515625" style="3" customWidth="1"/>
    <col min="7" max="7" width="19.7109375" customWidth="1"/>
    <col min="8" max="8" width="24.7109375" style="2" customWidth="1"/>
    <col min="9" max="9" width="21.5703125" style="2" customWidth="1"/>
    <col min="10" max="10" width="23.14062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95" t="s">
        <v>227</v>
      </c>
      <c r="C2" s="495"/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5"/>
      <c r="P2" s="495"/>
      <c r="Q2" s="496"/>
      <c r="R2" s="496"/>
      <c r="S2" s="496"/>
      <c r="X2" s="34"/>
    </row>
    <row r="3" spans="1:29" s="4" customFormat="1" ht="27" customHeight="1" x14ac:dyDescent="0.25">
      <c r="A3" s="6"/>
      <c r="B3" s="497"/>
      <c r="C3" s="497"/>
      <c r="D3" s="497"/>
      <c r="E3" s="497"/>
      <c r="F3" s="497"/>
      <c r="G3" s="497"/>
      <c r="H3" s="497"/>
      <c r="I3" s="497"/>
      <c r="J3" s="497"/>
      <c r="K3" s="497"/>
      <c r="L3" s="497"/>
      <c r="M3" s="497"/>
      <c r="N3" s="497"/>
      <c r="O3" s="497"/>
      <c r="P3" s="497"/>
      <c r="Q3" s="498"/>
      <c r="R3" s="498"/>
      <c r="S3" s="498"/>
      <c r="X3" s="34"/>
    </row>
    <row r="4" spans="1:29" s="4" customFormat="1" ht="5.25" customHeight="1" x14ac:dyDescent="0.25">
      <c r="A4" s="6"/>
      <c r="B4" s="499"/>
      <c r="C4" s="499"/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499"/>
      <c r="O4" s="499"/>
      <c r="P4" s="499"/>
      <c r="Q4" s="499"/>
      <c r="R4" s="499"/>
      <c r="S4" s="499"/>
      <c r="X4" s="34"/>
    </row>
    <row r="5" spans="1:29" s="4" customFormat="1" ht="24" customHeight="1" x14ac:dyDescent="0.25">
      <c r="A5" s="6"/>
      <c r="B5" s="500" t="s">
        <v>216</v>
      </c>
      <c r="C5" s="501"/>
      <c r="D5" s="501"/>
      <c r="E5" s="501"/>
      <c r="F5" s="501"/>
      <c r="G5" s="501"/>
      <c r="H5" s="501"/>
      <c r="I5" s="501"/>
      <c r="J5" s="501"/>
      <c r="K5" s="501"/>
      <c r="L5" s="501"/>
      <c r="M5" s="501"/>
      <c r="N5" s="501"/>
      <c r="O5" s="501"/>
      <c r="P5" s="501"/>
      <c r="Q5" s="501"/>
      <c r="R5" s="501"/>
      <c r="S5" s="502"/>
      <c r="X5" s="34"/>
    </row>
    <row r="6" spans="1:29" s="15" customFormat="1" ht="1.5" customHeight="1" x14ac:dyDescent="0.25">
      <c r="A6" s="14"/>
      <c r="B6" s="262"/>
      <c r="C6" s="27"/>
      <c r="D6" s="503"/>
      <c r="E6" s="503"/>
      <c r="F6" s="503"/>
      <c r="G6" s="503"/>
      <c r="H6" s="503"/>
      <c r="I6" s="503"/>
      <c r="J6" s="503"/>
      <c r="K6" s="503"/>
      <c r="L6" s="503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24" t="s">
        <v>221</v>
      </c>
      <c r="E7" s="524"/>
      <c r="F7" s="524"/>
      <c r="G7" s="524"/>
      <c r="H7" s="524"/>
      <c r="I7" s="524"/>
      <c r="J7" s="524"/>
      <c r="K7" s="524"/>
      <c r="L7" s="524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9" t="s">
        <v>183</v>
      </c>
      <c r="D8" s="350" t="s">
        <v>222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22" t="s">
        <v>7</v>
      </c>
      <c r="C10" s="522" t="s">
        <v>141</v>
      </c>
      <c r="D10" s="522" t="s">
        <v>5</v>
      </c>
      <c r="E10" s="522" t="s">
        <v>8</v>
      </c>
      <c r="F10" s="522" t="s">
        <v>219</v>
      </c>
      <c r="G10" s="522" t="s">
        <v>224</v>
      </c>
      <c r="H10" s="522" t="s">
        <v>220</v>
      </c>
      <c r="I10" s="522"/>
      <c r="J10" s="522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23"/>
      <c r="C11" s="523"/>
      <c r="D11" s="523"/>
      <c r="E11" s="523"/>
      <c r="F11" s="523"/>
      <c r="G11" s="523"/>
      <c r="H11" s="356">
        <v>45838</v>
      </c>
      <c r="I11" s="356">
        <v>45930</v>
      </c>
      <c r="J11" s="356">
        <v>46022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77" t="s">
        <v>28</v>
      </c>
      <c r="AC11" s="477" t="s">
        <v>57</v>
      </c>
    </row>
    <row r="12" spans="1:29" ht="73.5" customHeight="1" x14ac:dyDescent="0.25">
      <c r="B12" s="354">
        <v>1</v>
      </c>
      <c r="C12" s="335" t="s">
        <v>218</v>
      </c>
      <c r="D12" s="336" t="s">
        <v>228</v>
      </c>
      <c r="E12" s="380">
        <v>0.15</v>
      </c>
      <c r="F12" s="352" t="s">
        <v>229</v>
      </c>
      <c r="G12" s="344" t="s">
        <v>217</v>
      </c>
      <c r="H12" s="345" t="s">
        <v>225</v>
      </c>
      <c r="I12" s="376" t="s">
        <v>225</v>
      </c>
      <c r="J12" s="376" t="s">
        <v>225</v>
      </c>
      <c r="K12" s="355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78"/>
      <c r="AC12" s="478"/>
    </row>
    <row r="13" spans="1:29" s="6" customFormat="1" ht="11.25" customHeight="1" x14ac:dyDescent="0.25">
      <c r="B13" s="358"/>
      <c r="C13" s="337"/>
      <c r="D13" s="338"/>
      <c r="E13" s="339"/>
      <c r="F13" s="357"/>
      <c r="G13" s="341"/>
      <c r="H13" s="342"/>
      <c r="I13" s="342"/>
      <c r="J13" s="341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5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77" t="s">
        <v>29</v>
      </c>
      <c r="AC13" s="477" t="s">
        <v>58</v>
      </c>
    </row>
    <row r="14" spans="1:29" ht="114" customHeight="1" x14ac:dyDescent="0.25">
      <c r="B14" s="354">
        <v>2</v>
      </c>
      <c r="C14" s="335" t="s">
        <v>223</v>
      </c>
      <c r="D14" s="353" t="s">
        <v>230</v>
      </c>
      <c r="E14" s="380">
        <v>0.1</v>
      </c>
      <c r="F14" s="381" t="s">
        <v>231</v>
      </c>
      <c r="G14" s="382" t="s">
        <v>217</v>
      </c>
      <c r="H14" s="377" t="s">
        <v>232</v>
      </c>
      <c r="I14" s="377"/>
      <c r="J14" s="377"/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79"/>
      <c r="AC14" s="479"/>
    </row>
    <row r="15" spans="1:29" s="6" customFormat="1" ht="9.75" customHeight="1" x14ac:dyDescent="0.25">
      <c r="B15" s="347"/>
      <c r="C15" s="346"/>
      <c r="D15" s="338"/>
      <c r="E15" s="339"/>
      <c r="F15" s="340"/>
      <c r="G15" s="341"/>
      <c r="H15" s="348"/>
      <c r="I15" s="348"/>
      <c r="J15" s="341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77" t="s">
        <v>31</v>
      </c>
      <c r="AC15" s="477" t="s">
        <v>31</v>
      </c>
    </row>
    <row r="16" spans="1:29" ht="127.5" customHeight="1" x14ac:dyDescent="0.25">
      <c r="B16" s="334">
        <v>3</v>
      </c>
      <c r="C16" s="335" t="s">
        <v>223</v>
      </c>
      <c r="D16" s="383" t="s">
        <v>233</v>
      </c>
      <c r="E16" s="384">
        <v>0.1</v>
      </c>
      <c r="F16" s="352" t="s">
        <v>234</v>
      </c>
      <c r="G16" s="377" t="s">
        <v>217</v>
      </c>
      <c r="H16" s="377" t="s">
        <v>235</v>
      </c>
      <c r="I16" s="377" t="s">
        <v>226</v>
      </c>
      <c r="J16" s="377" t="s">
        <v>236</v>
      </c>
      <c r="K16" s="246"/>
      <c r="L16" s="310" t="s">
        <v>215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78"/>
      <c r="AC16" s="478"/>
    </row>
    <row r="17" spans="2:29" ht="10.5" customHeight="1" x14ac:dyDescent="0.25">
      <c r="B17" s="373"/>
      <c r="C17" s="374"/>
      <c r="D17" s="363"/>
      <c r="E17" s="364"/>
      <c r="F17" s="357"/>
      <c r="G17" s="365"/>
      <c r="H17" s="366"/>
      <c r="I17" s="366"/>
      <c r="J17" s="367"/>
      <c r="K17" s="246"/>
      <c r="L17" s="368"/>
      <c r="M17" s="369"/>
      <c r="N17" s="369"/>
      <c r="O17" s="247"/>
      <c r="P17" s="370"/>
      <c r="Q17" s="371"/>
      <c r="R17" s="372"/>
      <c r="S17" s="371"/>
      <c r="V17" s="130"/>
      <c r="W17" s="130"/>
      <c r="Y17" s="2"/>
      <c r="Z17" s="57"/>
      <c r="AA17" s="60"/>
      <c r="AB17" s="362"/>
      <c r="AC17" s="362"/>
    </row>
    <row r="18" spans="2:29" ht="57" customHeight="1" x14ac:dyDescent="0.25">
      <c r="B18" s="343">
        <v>4</v>
      </c>
      <c r="C18" s="335" t="s">
        <v>223</v>
      </c>
      <c r="D18" s="379" t="s">
        <v>237</v>
      </c>
      <c r="E18" s="380">
        <v>0.1</v>
      </c>
      <c r="F18" s="352" t="s">
        <v>241</v>
      </c>
      <c r="G18" s="382" t="s">
        <v>217</v>
      </c>
      <c r="H18" s="377" t="s">
        <v>238</v>
      </c>
      <c r="I18" s="377" t="s">
        <v>239</v>
      </c>
      <c r="J18" s="353" t="s">
        <v>240</v>
      </c>
      <c r="K18" s="246"/>
      <c r="L18" s="368"/>
      <c r="M18" s="369"/>
      <c r="N18" s="369"/>
      <c r="O18" s="247"/>
      <c r="P18" s="370"/>
      <c r="Q18" s="371"/>
      <c r="R18" s="372"/>
      <c r="S18" s="371"/>
      <c r="V18" s="130"/>
      <c r="W18" s="130"/>
      <c r="Y18" s="2"/>
      <c r="Z18" s="57"/>
      <c r="AA18" s="60"/>
      <c r="AB18" s="362"/>
      <c r="AC18" s="362"/>
    </row>
    <row r="19" spans="2:29" ht="11.25" customHeight="1" x14ac:dyDescent="0.25">
      <c r="B19" s="375"/>
      <c r="C19" s="374"/>
      <c r="D19" s="363"/>
      <c r="E19" s="364"/>
      <c r="F19" s="357"/>
      <c r="G19" s="365"/>
      <c r="H19" s="367"/>
      <c r="I19" s="367"/>
      <c r="J19" s="367"/>
      <c r="K19" s="246"/>
      <c r="L19" s="368"/>
      <c r="M19" s="369"/>
      <c r="N19" s="369"/>
      <c r="O19" s="247"/>
      <c r="P19" s="370"/>
      <c r="Q19" s="371"/>
      <c r="R19" s="372"/>
      <c r="S19" s="371"/>
      <c r="V19" s="130"/>
      <c r="W19" s="130"/>
      <c r="Y19" s="2"/>
      <c r="Z19" s="57"/>
      <c r="AA19" s="60"/>
      <c r="AB19" s="362"/>
      <c r="AC19" s="362"/>
    </row>
    <row r="20" spans="2:29" ht="107.25" customHeight="1" x14ac:dyDescent="0.25">
      <c r="B20" s="378">
        <v>5</v>
      </c>
      <c r="C20" s="335" t="s">
        <v>218</v>
      </c>
      <c r="D20" s="379" t="s">
        <v>252</v>
      </c>
      <c r="E20" s="380">
        <v>0.15</v>
      </c>
      <c r="F20" s="381" t="s">
        <v>244</v>
      </c>
      <c r="G20" s="382" t="s">
        <v>217</v>
      </c>
      <c r="H20" s="336" t="s">
        <v>242</v>
      </c>
      <c r="I20" s="336" t="s">
        <v>243</v>
      </c>
      <c r="J20" s="336" t="s">
        <v>245</v>
      </c>
      <c r="K20" s="246"/>
      <c r="L20" s="368"/>
      <c r="M20" s="369"/>
      <c r="N20" s="369"/>
      <c r="O20" s="247"/>
      <c r="P20" s="370"/>
      <c r="Q20" s="371"/>
      <c r="R20" s="372"/>
      <c r="S20" s="371"/>
      <c r="V20" s="130"/>
      <c r="W20" s="130"/>
      <c r="Y20" s="2"/>
      <c r="Z20" s="57"/>
      <c r="AA20" s="60"/>
      <c r="AB20" s="362"/>
      <c r="AC20" s="362"/>
    </row>
    <row r="21" spans="2:29" s="6" customFormat="1" ht="11.25" customHeight="1" x14ac:dyDescent="0.25">
      <c r="B21" s="148"/>
      <c r="C21" s="214"/>
      <c r="D21" s="248"/>
      <c r="E21" s="249"/>
      <c r="F21" s="307"/>
      <c r="G21" s="308"/>
      <c r="H21" s="359"/>
      <c r="I21" s="359"/>
      <c r="J21" s="319"/>
      <c r="K21" s="249"/>
      <c r="L21" s="251"/>
      <c r="M21" s="251"/>
      <c r="N21" s="251"/>
      <c r="O21" s="252"/>
      <c r="P21" s="251"/>
      <c r="Q21" s="253"/>
      <c r="R21" s="139">
        <f>SUM(R16:R16)</f>
        <v>0</v>
      </c>
      <c r="S21" s="253"/>
      <c r="V21" s="130" t="s">
        <v>63</v>
      </c>
      <c r="W21" s="130" t="s">
        <v>68</v>
      </c>
      <c r="X21" s="33" t="str">
        <f t="shared" si="0"/>
        <v>Dip EMATO-ONCOLOGICO      _      UO Ematologia e Malattie Rare Org. Emat.</v>
      </c>
      <c r="Y21" s="2" t="s">
        <v>53</v>
      </c>
      <c r="Z21" s="55" t="s">
        <v>92</v>
      </c>
      <c r="AA21" s="59"/>
      <c r="AB21" s="306"/>
      <c r="AC21" s="306"/>
    </row>
    <row r="22" spans="2:29" ht="102.75" customHeight="1" x14ac:dyDescent="0.25">
      <c r="B22" s="343">
        <v>6</v>
      </c>
      <c r="C22" s="335" t="s">
        <v>223</v>
      </c>
      <c r="D22" s="353" t="s">
        <v>251</v>
      </c>
      <c r="E22" s="380">
        <v>0.1</v>
      </c>
      <c r="F22" s="381" t="s">
        <v>249</v>
      </c>
      <c r="G22" s="382" t="s">
        <v>217</v>
      </c>
      <c r="H22" s="336" t="s">
        <v>248</v>
      </c>
      <c r="I22" s="336"/>
      <c r="J22" s="336"/>
      <c r="K22" s="246"/>
      <c r="L22" s="310" t="s">
        <v>215</v>
      </c>
      <c r="M22" s="309">
        <v>0</v>
      </c>
      <c r="N22" s="309">
        <v>30</v>
      </c>
      <c r="O22" s="247"/>
      <c r="P22" s="311"/>
      <c r="Q22" s="304" t="str">
        <f>IF(P22="","",(P22-N22)/(M22-N22))</f>
        <v/>
      </c>
      <c r="R22" s="304" t="str">
        <f>IF(P22="","",I22*S22)</f>
        <v/>
      </c>
      <c r="S22" s="312" t="str">
        <f>IF(P22="","",IF(Q22&lt;0,0,IF(Q22&gt;1,1,Q22)))</f>
        <v/>
      </c>
      <c r="V22" s="130" t="s">
        <v>60</v>
      </c>
      <c r="W22" s="130" t="s">
        <v>77</v>
      </c>
      <c r="X22" s="33" t="str">
        <f t="shared" ref="X22" si="1">CONCATENATE(V22,"      _      ",W22)</f>
        <v>DIP di MEDICINA      _      UO Patologia Clinica V.S. - CERV.</v>
      </c>
      <c r="Y22" s="2" t="s">
        <v>54</v>
      </c>
      <c r="Z22" s="57" t="s">
        <v>90</v>
      </c>
      <c r="AA22" s="60"/>
      <c r="AB22" s="361"/>
      <c r="AC22" s="361"/>
    </row>
    <row r="23" spans="2:29" s="6" customFormat="1" ht="9.75" customHeight="1" x14ac:dyDescent="0.25">
      <c r="B23" s="148"/>
      <c r="C23" s="214"/>
      <c r="D23" s="248"/>
      <c r="E23" s="249"/>
      <c r="F23" s="307"/>
      <c r="G23" s="308"/>
      <c r="H23" s="359"/>
      <c r="I23" s="359"/>
      <c r="J23" s="319"/>
      <c r="K23" s="249"/>
      <c r="L23" s="251"/>
      <c r="M23" s="251"/>
      <c r="N23" s="251"/>
      <c r="O23" s="252"/>
      <c r="P23" s="251"/>
      <c r="Q23" s="253"/>
      <c r="R23" s="360"/>
      <c r="S23" s="253"/>
      <c r="V23" s="130"/>
      <c r="W23" s="130"/>
      <c r="X23" s="33"/>
      <c r="Y23" s="2"/>
      <c r="Z23" s="55"/>
      <c r="AA23" s="59"/>
      <c r="AB23" s="361"/>
      <c r="AC23" s="361"/>
    </row>
    <row r="24" spans="2:29" s="6" customFormat="1" ht="77.25" customHeight="1" x14ac:dyDescent="0.25">
      <c r="B24" s="378">
        <v>7</v>
      </c>
      <c r="C24" s="335" t="s">
        <v>218</v>
      </c>
      <c r="D24" s="353" t="s">
        <v>250</v>
      </c>
      <c r="E24" s="380">
        <v>0.15</v>
      </c>
      <c r="F24" s="381" t="s">
        <v>246</v>
      </c>
      <c r="G24" s="382" t="s">
        <v>217</v>
      </c>
      <c r="H24" s="336" t="s">
        <v>247</v>
      </c>
      <c r="I24" s="336" t="s">
        <v>247</v>
      </c>
      <c r="J24" s="336" t="s">
        <v>247</v>
      </c>
      <c r="K24" s="249"/>
      <c r="L24" s="251"/>
      <c r="M24" s="251"/>
      <c r="N24" s="251"/>
      <c r="O24" s="252"/>
      <c r="P24" s="251"/>
      <c r="Q24" s="253"/>
      <c r="R24" s="360"/>
      <c r="S24" s="253"/>
      <c r="V24" s="130"/>
      <c r="W24" s="130"/>
      <c r="X24" s="33"/>
      <c r="Y24" s="2"/>
      <c r="Z24" s="55"/>
      <c r="AA24" s="59"/>
      <c r="AB24" s="361"/>
      <c r="AC24" s="361"/>
    </row>
    <row r="25" spans="2:29" s="6" customFormat="1" ht="9.75" customHeight="1" x14ac:dyDescent="0.25">
      <c r="B25" s="148"/>
      <c r="C25" s="214"/>
      <c r="D25" s="248"/>
      <c r="E25" s="249"/>
      <c r="F25" s="307"/>
      <c r="G25" s="308"/>
      <c r="H25" s="359"/>
      <c r="I25" s="359"/>
      <c r="J25" s="319"/>
      <c r="K25" s="249"/>
      <c r="L25" s="251"/>
      <c r="M25" s="251"/>
      <c r="N25" s="251"/>
      <c r="O25" s="252"/>
      <c r="P25" s="251"/>
      <c r="Q25" s="253"/>
      <c r="R25" s="360"/>
      <c r="S25" s="253"/>
      <c r="V25" s="130"/>
      <c r="W25" s="130"/>
      <c r="X25" s="33"/>
      <c r="Y25" s="2"/>
      <c r="Z25" s="55"/>
      <c r="AA25" s="59"/>
      <c r="AB25" s="361"/>
      <c r="AC25" s="361"/>
    </row>
    <row r="26" spans="2:29" s="6" customFormat="1" ht="94.5" x14ac:dyDescent="0.25">
      <c r="B26" s="378">
        <v>8</v>
      </c>
      <c r="C26" s="335" t="s">
        <v>218</v>
      </c>
      <c r="D26" s="353" t="s">
        <v>253</v>
      </c>
      <c r="E26" s="380">
        <v>0.15</v>
      </c>
      <c r="F26" s="525" t="s">
        <v>257</v>
      </c>
      <c r="G26" s="526" t="s">
        <v>217</v>
      </c>
      <c r="H26" s="336" t="s">
        <v>254</v>
      </c>
      <c r="I26" s="336" t="s">
        <v>255</v>
      </c>
      <c r="J26" s="336" t="s">
        <v>256</v>
      </c>
      <c r="K26" s="249"/>
      <c r="L26" s="251"/>
      <c r="M26" s="251"/>
      <c r="N26" s="251"/>
      <c r="O26" s="252"/>
      <c r="P26" s="251"/>
      <c r="Q26" s="253"/>
      <c r="R26" s="360"/>
      <c r="S26" s="253"/>
      <c r="V26" s="130"/>
      <c r="W26" s="130"/>
      <c r="X26" s="33"/>
      <c r="Y26" s="2"/>
      <c r="Z26" s="55"/>
      <c r="AA26" s="59"/>
      <c r="AB26" s="361"/>
      <c r="AC26" s="361"/>
    </row>
    <row r="27" spans="2:29" s="6" customFormat="1" ht="9.75" customHeight="1" x14ac:dyDescent="0.25">
      <c r="B27" s="148"/>
      <c r="C27" s="214"/>
      <c r="D27" s="248"/>
      <c r="E27" s="249"/>
      <c r="F27" s="307"/>
      <c r="G27" s="308"/>
      <c r="H27" s="359"/>
      <c r="I27" s="359"/>
      <c r="J27" s="319"/>
      <c r="K27" s="249"/>
      <c r="L27" s="251"/>
      <c r="M27" s="251"/>
      <c r="N27" s="251"/>
      <c r="O27" s="252"/>
      <c r="P27" s="251"/>
      <c r="Q27" s="253"/>
      <c r="R27" s="360"/>
      <c r="S27" s="253"/>
      <c r="V27" s="130"/>
      <c r="W27" s="130"/>
      <c r="X27" s="33"/>
      <c r="Y27" s="2"/>
      <c r="Z27" s="55"/>
      <c r="AA27" s="59"/>
      <c r="AB27" s="361"/>
      <c r="AC27" s="361"/>
    </row>
    <row r="28" spans="2:29" ht="15.75" x14ac:dyDescent="0.25">
      <c r="B28" s="5"/>
      <c r="C28" s="5"/>
      <c r="D28" s="154" t="s">
        <v>26</v>
      </c>
      <c r="E28" s="270">
        <f>SUM(E12:E26)</f>
        <v>1</v>
      </c>
      <c r="F28" s="5"/>
      <c r="G28" s="6"/>
      <c r="H28" s="5"/>
      <c r="I28" s="5"/>
      <c r="J28" s="5"/>
      <c r="K28" s="6"/>
      <c r="L28" s="6"/>
      <c r="M28" s="6"/>
      <c r="N28" s="6"/>
      <c r="O28" s="6"/>
      <c r="P28" s="6"/>
      <c r="Q28" s="156"/>
      <c r="R28" s="157" t="e">
        <f>#REF!*#REF!</f>
        <v>#REF!</v>
      </c>
      <c r="S28" s="113"/>
      <c r="V28" s="130" t="s">
        <v>61</v>
      </c>
      <c r="W28" s="130" t="s">
        <v>75</v>
      </c>
      <c r="X28" s="33" t="str">
        <f t="shared" si="0"/>
        <v xml:space="preserve">Dip CHIRURGICO      _      UO Chirurgia generale  Cervello </v>
      </c>
      <c r="Y28" s="2" t="s">
        <v>53</v>
      </c>
      <c r="Z28" s="55" t="s">
        <v>102</v>
      </c>
      <c r="AA28" s="59"/>
    </row>
    <row r="29" spans="2:29" ht="6" customHeight="1" x14ac:dyDescent="0.25">
      <c r="F29"/>
      <c r="J29" s="2"/>
      <c r="K29"/>
      <c r="O29"/>
      <c r="Q29" s="158"/>
      <c r="R29" s="158"/>
      <c r="S29" s="114"/>
      <c r="V29" s="130" t="s">
        <v>61</v>
      </c>
      <c r="W29" s="130" t="s">
        <v>72</v>
      </c>
      <c r="X29" s="33" t="str">
        <f t="shared" si="0"/>
        <v>Dip CHIRURGICO      _      UO Chirurgia generale  ed Urgenza V.S.</v>
      </c>
      <c r="Y29" s="2" t="s">
        <v>53</v>
      </c>
      <c r="Z29" s="55" t="s">
        <v>103</v>
      </c>
      <c r="AA29" s="59"/>
    </row>
    <row r="30" spans="2:29" ht="21.75" customHeight="1" x14ac:dyDescent="0.3">
      <c r="B30" s="351" t="s">
        <v>27</v>
      </c>
      <c r="C30" s="159"/>
      <c r="F30" s="160"/>
      <c r="G30" s="22"/>
      <c r="H30" s="320"/>
      <c r="I30" s="320"/>
      <c r="J30" s="320"/>
      <c r="K30" s="22"/>
      <c r="L30" s="480" t="s">
        <v>14</v>
      </c>
      <c r="M30" s="480"/>
      <c r="N30" s="480"/>
      <c r="O30" s="480"/>
      <c r="P30" s="480"/>
      <c r="Q30" s="161"/>
      <c r="R30" s="161"/>
      <c r="S30" s="162"/>
      <c r="V30" s="130" t="s">
        <v>61</v>
      </c>
      <c r="W30" s="130" t="s">
        <v>71</v>
      </c>
      <c r="X30" s="33" t="str">
        <f t="shared" si="0"/>
        <v>Dip CHIRURGICO      _      UO Chirurgia plastica e Maxillo V.S.</v>
      </c>
      <c r="Y30" s="2" t="s">
        <v>53</v>
      </c>
      <c r="Z30" s="55" t="s">
        <v>104</v>
      </c>
      <c r="AA30" s="59"/>
    </row>
    <row r="31" spans="2:29" ht="6.75" customHeight="1" x14ac:dyDescent="0.25">
      <c r="B31" s="458"/>
      <c r="C31" s="459"/>
      <c r="D31" s="459"/>
      <c r="E31" s="459"/>
      <c r="F31" s="459"/>
      <c r="G31" s="460"/>
      <c r="J31" s="2"/>
      <c r="K31"/>
      <c r="O31"/>
      <c r="V31" s="130" t="s">
        <v>61</v>
      </c>
      <c r="W31" s="130" t="s">
        <v>79</v>
      </c>
      <c r="X31" s="33" t="str">
        <f t="shared" si="0"/>
        <v>Dip CHIRURGICO      _      UO Anestesia e Rianimazione V.S. - CERV</v>
      </c>
      <c r="Y31" s="2" t="s">
        <v>53</v>
      </c>
      <c r="Z31" s="55" t="s">
        <v>105</v>
      </c>
      <c r="AA31" s="59"/>
    </row>
    <row r="32" spans="2:29" ht="12.75" customHeight="1" x14ac:dyDescent="0.25">
      <c r="B32" s="461"/>
      <c r="C32" s="462"/>
      <c r="D32" s="462"/>
      <c r="E32" s="462"/>
      <c r="F32" s="462"/>
      <c r="G32" s="463"/>
      <c r="V32" s="130" t="s">
        <v>61</v>
      </c>
      <c r="W32" s="130" t="s">
        <v>73</v>
      </c>
      <c r="X32" s="33" t="str">
        <f t="shared" si="0"/>
        <v>Dip CHIRURGICO      _      UO Anestesia, Terapia del Dolore V.S.</v>
      </c>
      <c r="Y32" s="2" t="s">
        <v>53</v>
      </c>
      <c r="Z32" s="55" t="s">
        <v>106</v>
      </c>
      <c r="AA32" s="59"/>
    </row>
    <row r="33" spans="2:27" x14ac:dyDescent="0.25">
      <c r="B33" s="461"/>
      <c r="C33" s="462"/>
      <c r="D33" s="462"/>
      <c r="E33" s="462"/>
      <c r="F33" s="462"/>
      <c r="G33" s="463"/>
      <c r="H33" s="168"/>
      <c r="I33" s="168"/>
      <c r="J33" s="168"/>
      <c r="K33" s="7"/>
      <c r="L33" s="7"/>
      <c r="M33" s="7"/>
      <c r="N33" s="7"/>
      <c r="O33" s="7"/>
      <c r="P33" s="7"/>
      <c r="Q33" s="7"/>
      <c r="R33" s="7"/>
      <c r="S33" s="7"/>
      <c r="V33" s="130" t="s">
        <v>61</v>
      </c>
      <c r="W33" s="130" t="s">
        <v>80</v>
      </c>
      <c r="X33" s="33" t="str">
        <f t="shared" si="0"/>
        <v>Dip CHIRURGICO      _      UO Odontostomatologia CTO - Odontoiatria CERV</v>
      </c>
      <c r="Y33" s="2" t="s">
        <v>53</v>
      </c>
      <c r="Z33" s="55" t="s">
        <v>107</v>
      </c>
      <c r="AA33" s="59"/>
    </row>
    <row r="34" spans="2:27" ht="15" customHeight="1" x14ac:dyDescent="0.25">
      <c r="B34" s="464"/>
      <c r="C34" s="465"/>
      <c r="D34" s="465"/>
      <c r="E34" s="465"/>
      <c r="F34" s="465"/>
      <c r="G34" s="466"/>
      <c r="H34" s="168"/>
      <c r="I34" s="168"/>
      <c r="J34" s="168"/>
      <c r="K34" s="7"/>
      <c r="L34" s="7"/>
      <c r="M34" s="457" t="s">
        <v>113</v>
      </c>
      <c r="N34" s="457"/>
      <c r="O34" s="457"/>
      <c r="P34" s="457"/>
      <c r="Q34" s="163"/>
      <c r="R34" s="163"/>
      <c r="S34" s="7"/>
      <c r="V34" s="130" t="s">
        <v>61</v>
      </c>
      <c r="W34" s="130" t="s">
        <v>76</v>
      </c>
      <c r="X34" s="33" t="str">
        <f t="shared" si="0"/>
        <v>Dip CHIRURGICO      _      UO Ortopedia e Traumatologia</v>
      </c>
      <c r="Y34" s="2" t="s">
        <v>53</v>
      </c>
      <c r="Z34" s="55" t="s">
        <v>110</v>
      </c>
      <c r="AA34" s="59"/>
    </row>
    <row r="35" spans="2:27" x14ac:dyDescent="0.25">
      <c r="B35" s="62"/>
      <c r="C35" s="167"/>
      <c r="D35" s="62"/>
      <c r="E35" s="62"/>
      <c r="F35" s="62"/>
      <c r="G35" s="62"/>
      <c r="H35" s="168"/>
      <c r="I35" s="168"/>
      <c r="J35" s="168"/>
      <c r="K35" s="7"/>
      <c r="L35" s="7"/>
      <c r="M35" s="7"/>
      <c r="N35" s="7"/>
      <c r="O35" s="7"/>
      <c r="P35" s="7"/>
      <c r="Q35" s="7"/>
      <c r="R35" s="7"/>
      <c r="S35" s="7"/>
      <c r="V35" s="130" t="s">
        <v>61</v>
      </c>
      <c r="W35" s="130" t="s">
        <v>51</v>
      </c>
      <c r="X35" s="33" t="str">
        <f t="shared" si="0"/>
        <v>Dip CHIRURGICO      _      UO Urologia</v>
      </c>
      <c r="Y35" s="2" t="s">
        <v>53</v>
      </c>
      <c r="Z35" s="55" t="s">
        <v>111</v>
      </c>
      <c r="AA35" s="59"/>
    </row>
  </sheetData>
  <sheetProtection selectLockedCells="1"/>
  <mergeCells count="21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M34:P34"/>
    <mergeCell ref="L30:P30"/>
    <mergeCell ref="B31:G34"/>
    <mergeCell ref="AC11:AC12"/>
    <mergeCell ref="AB13:AB14"/>
    <mergeCell ref="AC13:AC14"/>
    <mergeCell ref="AB15:AB16"/>
    <mergeCell ref="AC15:AC16"/>
    <mergeCell ref="AB11:AB12"/>
  </mergeCells>
  <phoneticPr fontId="16" type="noConversion"/>
  <conditionalFormatting sqref="E28 I21 I13 I23 I25 I27">
    <cfRule type="cellIs" dxfId="3" priority="10" stopIfTrue="1" operator="equal">
      <formula>1</formula>
    </cfRule>
  </conditionalFormatting>
  <conditionalFormatting sqref="E28 I21 I13 I23 I25 I27">
    <cfRule type="cellIs" dxfId="2" priority="7" operator="equal">
      <formula>0</formula>
    </cfRule>
  </conditionalFormatting>
  <conditionalFormatting sqref="H21 H13 H23 H25 H27">
    <cfRule type="cellIs" dxfId="1" priority="2" stopIfTrue="1" operator="equal">
      <formula>1</formula>
    </cfRule>
  </conditionalFormatting>
  <conditionalFormatting sqref="H21 H13 H23 H25 H27">
    <cfRule type="cellIs" dxfId="0" priority="1" operator="equal">
      <formula>0</formula>
    </cfRule>
  </conditionalFormatting>
  <dataValidations count="3">
    <dataValidation allowBlank="1" showErrorMessage="1" promptTitle="Selezionare l'Unità Operativa" prompt="Selezionare l'Unità Operativa" sqref="M6:P7 K6:L6 C7:L8" xr:uid="{00000000-0002-0000-0600-000000000000}"/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6:J16" xr:uid="{01D8C74F-5BB9-4E6E-92E2-D8F9F37D0846}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6" xr:uid="{6CAF397E-0448-49CC-83F0-A761218ADF0C}">
      <formula1>1</formula1>
      <formula2>200</formula2>
    </dataValidation>
  </dataValidations>
  <pageMargins left="0.15748031496062992" right="0.15748031496062992" top="0.35433070866141736" bottom="0.31496062992125984" header="0.31496062992125984" footer="0.31496062992125984"/>
  <pageSetup paperSize="9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2025-02-07T11:10:03Z</cp:lastPrinted>
  <dcterms:created xsi:type="dcterms:W3CDTF">2013-07-12T07:31:02Z</dcterms:created>
  <dcterms:modified xsi:type="dcterms:W3CDTF">2025-02-07T12:32:36Z</dcterms:modified>
</cp:coreProperties>
</file>